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15" windowWidth="19185" windowHeight="8835" activeTab="0"/>
  </bookViews>
  <sheets>
    <sheet name="Eigene Wer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<sst xmlns="http://schemas.openxmlformats.org/spreadsheetml/2006/main" count="203" uniqueCount="82">
  <si>
    <t>Faktor:</t>
  </si>
  <si>
    <t>Hauptteig</t>
  </si>
  <si>
    <t>Gramm</t>
  </si>
  <si>
    <t>TL</t>
  </si>
  <si>
    <t>EL</t>
  </si>
  <si>
    <t>Weizenmehl</t>
  </si>
  <si>
    <t>Weizenvollkornmehl</t>
  </si>
  <si>
    <t>Roggenmehl</t>
  </si>
  <si>
    <t>Roggenvollkornmehl</t>
  </si>
  <si>
    <t>Wasser</t>
  </si>
  <si>
    <t>WASG</t>
  </si>
  <si>
    <t>RASG</t>
  </si>
  <si>
    <t>Salz</t>
  </si>
  <si>
    <t>Öl</t>
  </si>
  <si>
    <t>Dinkelmehl</t>
  </si>
  <si>
    <t>Dinkelvollkornmehl</t>
  </si>
  <si>
    <t>Haferflocken</t>
  </si>
  <si>
    <t>Weizenschrot/Flocken</t>
  </si>
  <si>
    <t>Roggenschrot/Flocken</t>
  </si>
  <si>
    <t>Dinkelschrot/Flocken</t>
  </si>
  <si>
    <t>Hartweizengriess grob</t>
  </si>
  <si>
    <t>Hartweizengriess fein</t>
  </si>
  <si>
    <t>Kürbiskerne</t>
  </si>
  <si>
    <t>Sonnenblumenkerne</t>
  </si>
  <si>
    <t>Sesam</t>
  </si>
  <si>
    <t>Altes Brot</t>
  </si>
  <si>
    <t>Alter Teig</t>
  </si>
  <si>
    <t>Lievito madre</t>
  </si>
  <si>
    <t>Backmalz enzymaktiv</t>
  </si>
  <si>
    <t>Backmalz enzyminaktiv</t>
  </si>
  <si>
    <t>Gerstenmalz</t>
  </si>
  <si>
    <t>Färbemalz</t>
  </si>
  <si>
    <t>Ei, ganz</t>
  </si>
  <si>
    <t>Eigelb</t>
  </si>
  <si>
    <t>Bier, hell</t>
  </si>
  <si>
    <t>Schwarzbier</t>
  </si>
  <si>
    <t>Buttermilch</t>
  </si>
  <si>
    <t>Milch</t>
  </si>
  <si>
    <t>TA</t>
  </si>
  <si>
    <t>Mehl</t>
  </si>
  <si>
    <t>Flüssigkeit</t>
  </si>
  <si>
    <t>Gesamtgewicht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</si>
  <si>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</si>
  <si>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Reste</t>
  </si>
  <si>
    <t>Ganze</t>
  </si>
  <si>
    <t>EL plus TL</t>
  </si>
  <si>
    <t>Nebenrechnungen:</t>
  </si>
  <si>
    <t>+</t>
  </si>
  <si>
    <t>Hefe, frisch</t>
  </si>
  <si>
    <t>Hefe, trocken</t>
  </si>
  <si>
    <t>Saubohnen, Mehl</t>
  </si>
  <si>
    <t>Speckwürfel</t>
  </si>
  <si>
    <t>Oliven</t>
  </si>
  <si>
    <t>Gebäck:</t>
  </si>
  <si>
    <t>Mengenangaben von</t>
  </si>
  <si>
    <t>Stck. / Gramm:</t>
  </si>
  <si>
    <t>in</t>
  </si>
  <si>
    <t>Leinsaat</t>
  </si>
  <si>
    <t>Buchweizen</t>
  </si>
  <si>
    <t>Stck.</t>
  </si>
  <si>
    <t>Roggenmalzpulver</t>
  </si>
  <si>
    <t>Eigene Werte</t>
  </si>
  <si>
    <t>Hafer/Flocken</t>
  </si>
  <si>
    <t>Zucker</t>
  </si>
  <si>
    <t>Butter</t>
  </si>
  <si>
    <t>Typ/Bem.</t>
  </si>
  <si>
    <t>Starter oder Sauerteig:</t>
  </si>
  <si>
    <t>Brühstück / Water Roux</t>
  </si>
  <si>
    <t>Vorteig oder Sauerteig</t>
  </si>
  <si>
    <t>Wasser zum Ausgleich</t>
  </si>
  <si>
    <t>*</t>
  </si>
  <si>
    <t>* gleicht nur die Veränderung bei TA150 durch den LM aus, geht</t>
  </si>
  <si>
    <t xml:space="preserve">   nicht in die Berechnung derTA ein. Bei weichem LM auf null setzen.</t>
  </si>
  <si>
    <t>Roggen-Vollwertbrot</t>
  </si>
  <si>
    <t>Roggenschrot</t>
  </si>
  <si>
    <t>grob</t>
  </si>
  <si>
    <t>80 - 90°</t>
  </si>
  <si>
    <t>28°</t>
  </si>
  <si>
    <t>lauwarm</t>
  </si>
  <si>
    <t>Rübenkrautextrakt</t>
  </si>
  <si>
    <t>Goldsaft</t>
  </si>
  <si>
    <t>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</si>
</sst>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00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 quotePrefix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0" xfId="0" applyNumberFormat="1" applyFill="1" applyBorder="1" applyAlignment="1" quotePrefix="1">
      <alignment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19" xfId="0" applyNumberFormat="1" applyFill="1" applyBorder="1" applyAlignment="1" quotePrefix="1">
      <alignment/>
    </xf>
    <xf numFmtId="1" fontId="0" fillId="33" borderId="20" xfId="0" applyNumberFormat="1" applyFill="1" applyBorder="1" applyAlignment="1">
      <alignment/>
    </xf>
    <xf numFmtId="0" fontId="0" fillId="0" borderId="0" xfId="0" applyFill="1" applyAlignment="1">
      <alignment/>
    </xf>
    <xf numFmtId="1" fontId="40" fillId="33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43" fillId="0" borderId="0" xfId="0" applyFont="1" applyAlignment="1" applyProtection="1">
      <alignment/>
      <protection hidden="1" locked="0"/>
    </xf>
    <xf numFmtId="0" fontId="40" fillId="0" borderId="0" xfId="0" applyFont="1" applyAlignment="1" applyProtection="1">
      <alignment/>
      <protection hidden="1" locked="0"/>
    </xf>
    <xf numFmtId="0" fontId="0" fillId="32" borderId="10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 locked="0"/>
    </xf>
    <xf numFmtId="1" fontId="42" fillId="0" borderId="0" xfId="0" applyNumberFormat="1" applyFont="1" applyAlignment="1">
      <alignment/>
    </xf>
    <xf numFmtId="1" fontId="0" fillId="33" borderId="0" xfId="0" applyNumberFormat="1" applyFill="1" applyAlignment="1">
      <alignment/>
    </xf>
    <xf numFmtId="0" fontId="40" fillId="33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164" fontId="0" fillId="0" borderId="0" xfId="0" applyNumberFormat="1" applyFill="1" applyAlignment="1" applyProtection="1">
      <alignment/>
      <protection locked="0"/>
    </xf>
    <xf numFmtId="164" fontId="43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40" fillId="32" borderId="0" xfId="0" applyFont="1" applyFill="1" applyAlignment="1" applyProtection="1">
      <alignment/>
      <protection locked="0"/>
    </xf>
    <xf numFmtId="164" fontId="40" fillId="32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quotePrefix="1">
      <alignment/>
    </xf>
    <xf numFmtId="0" fontId="45" fillId="32" borderId="0" xfId="0" applyNumberFormat="1" applyFont="1" applyFill="1" applyAlignment="1" applyProtection="1">
      <alignment/>
      <protection locked="0"/>
    </xf>
    <xf numFmtId="49" fontId="45" fillId="32" borderId="0" xfId="0" applyNumberFormat="1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1" fontId="45" fillId="33" borderId="0" xfId="0" applyNumberFormat="1" applyFont="1" applyFill="1" applyAlignment="1">
      <alignment/>
    </xf>
    <xf numFmtId="1" fontId="41" fillId="0" borderId="0" xfId="0" applyNumberFormat="1" applyFont="1" applyAlignment="1">
      <alignment/>
    </xf>
    <xf numFmtId="1" fontId="4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hidden="1" locked="0"/>
    </xf>
    <xf numFmtId="0" fontId="0" fillId="33" borderId="10" xfId="0" applyFill="1" applyBorder="1" applyAlignment="1">
      <alignment/>
    </xf>
    <xf numFmtId="0" fontId="42" fillId="32" borderId="0" xfId="0" applyFont="1" applyFill="1" applyAlignment="1" applyProtection="1">
      <alignment horizontal="right"/>
      <protection locked="0"/>
    </xf>
    <xf numFmtId="0" fontId="48" fillId="0" borderId="0" xfId="0" applyFont="1" applyAlignment="1">
      <alignment/>
    </xf>
    <xf numFmtId="0" fontId="0" fillId="34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0" fillId="32" borderId="21" xfId="0" applyFill="1" applyBorder="1" applyAlignment="1" applyProtection="1">
      <alignment/>
      <protection locked="0"/>
    </xf>
    <xf numFmtId="1" fontId="0" fillId="33" borderId="21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1" fontId="0" fillId="33" borderId="23" xfId="0" applyNumberFormat="1" applyFill="1" applyBorder="1" applyAlignment="1" quotePrefix="1">
      <alignment/>
    </xf>
    <xf numFmtId="1" fontId="0" fillId="33" borderId="24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40" fillId="0" borderId="0" xfId="0" applyFont="1" applyAlignment="1">
      <alignment horizontal="right"/>
    </xf>
    <xf numFmtId="0" fontId="0" fillId="34" borderId="0" xfId="0" applyFill="1" applyAlignment="1" applyProtection="1">
      <alignment horizontal="center"/>
      <protection hidden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44" fillId="32" borderId="0" xfId="0" applyFont="1" applyFill="1" applyAlignment="1" applyProtection="1">
      <alignment horizontal="left"/>
      <protection locked="0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164" fontId="43" fillId="33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84</xdr:row>
      <xdr:rowOff>104775</xdr:rowOff>
    </xdr:from>
    <xdr:to>
      <xdr:col>13</xdr:col>
      <xdr:colOff>190500</xdr:colOff>
      <xdr:row>84</xdr:row>
      <xdr:rowOff>104775</xdr:rowOff>
    </xdr:to>
    <xdr:sp>
      <xdr:nvSpPr>
        <xdr:cNvPr id="1" name="Gerade Verbindung mit Pfeil 2"/>
        <xdr:cNvSpPr>
          <a:spLocks/>
        </xdr:cNvSpPr>
      </xdr:nvSpPr>
      <xdr:spPr>
        <a:xfrm>
          <a:off x="6048375" y="13639800"/>
          <a:ext cx="2028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4"/>
  <sheetViews>
    <sheetView windowProtection="1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66" sqref="Q66"/>
    </sheetView>
  </sheetViews>
  <sheetFormatPr defaultColWidth="9.00390625" defaultRowHeight="14.25" outlineLevelRow="1"/>
  <cols>
    <col min="1" max="1" width="25.875" style="0" customWidth="1"/>
    <col min="2" max="2" width="10.25390625" style="0" customWidth="1"/>
    <col min="3" max="3" width="14.50390625" style="0" customWidth="1"/>
    <col min="4" max="4" width="4.875" style="0" customWidth="1"/>
    <col min="5" max="5" width="5.00390625" style="0" customWidth="1"/>
    <col min="6" max="6" width="5.125" style="0" customWidth="1"/>
    <col min="7" max="7" width="3.375" style="0" customWidth="1"/>
    <col min="8" max="8" width="9.00390625" style="3" customWidth="1"/>
    <col min="9" max="9" width="5.125" style="0" customWidth="1"/>
    <col min="10" max="10" width="4.75390625" style="0" customWidth="1"/>
    <col min="11" max="11" width="8.00390625" style="0" customWidth="1"/>
    <col min="12" max="12" width="2.875" style="0" customWidth="1"/>
    <col min="13" max="13" width="4.75390625" style="0" customWidth="1"/>
    <col min="14" max="14" width="3.25390625" style="0" customWidth="1"/>
    <col min="15" max="15" width="8.00390625" style="0" customWidth="1"/>
    <col min="16" max="16" width="5.25390625" style="0" customWidth="1"/>
    <col min="17" max="17" width="53.625" style="0" customWidth="1"/>
    <col min="18" max="21" width="9.00390625" style="25" customWidth="1"/>
  </cols>
  <sheetData>
    <row r="2" spans="1:16" ht="18.75">
      <c r="A2" s="22" t="s">
        <v>53</v>
      </c>
      <c r="B2" s="83" t="s">
        <v>73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9" ht="18">
      <c r="A3" s="71" t="s">
        <v>54</v>
      </c>
      <c r="D3" s="20"/>
      <c r="H3" s="34" t="s">
        <v>56</v>
      </c>
      <c r="I3" s="4"/>
    </row>
    <row r="4" spans="1:21" s="5" customFormat="1" ht="18">
      <c r="A4" s="71" t="s">
        <v>55</v>
      </c>
      <c r="B4" s="67">
        <v>1830</v>
      </c>
      <c r="C4" s="4"/>
      <c r="D4" s="38"/>
      <c r="E4" s="4"/>
      <c r="F4" s="4"/>
      <c r="G4" s="4"/>
      <c r="H4" s="84" t="s">
        <v>55</v>
      </c>
      <c r="I4" s="84"/>
      <c r="J4" s="84"/>
      <c r="K4" s="67">
        <v>900</v>
      </c>
      <c r="L4" s="85" t="s">
        <v>0</v>
      </c>
      <c r="M4" s="85"/>
      <c r="N4" s="86">
        <f>K4/B4</f>
        <v>0.4918032786885246</v>
      </c>
      <c r="O4" s="86"/>
      <c r="P4" s="41"/>
      <c r="R4" s="26"/>
      <c r="S4" s="26"/>
      <c r="T4" s="26"/>
      <c r="U4" s="26"/>
    </row>
    <row r="5" spans="1:12" ht="15">
      <c r="A5" s="1"/>
      <c r="B5" s="1"/>
      <c r="C5" s="1"/>
      <c r="D5" s="39"/>
      <c r="E5" s="1"/>
      <c r="F5" s="1"/>
      <c r="G5" s="1"/>
      <c r="H5" s="2"/>
      <c r="I5" s="1"/>
      <c r="J5" s="1"/>
      <c r="K5" s="1"/>
      <c r="L5" s="1"/>
    </row>
    <row r="6" spans="1:21" s="63" customFormat="1" ht="15" customHeight="1">
      <c r="A6" s="68" t="s">
        <v>66</v>
      </c>
      <c r="B6" s="60" t="s">
        <v>65</v>
      </c>
      <c r="C6" s="60" t="s">
        <v>2</v>
      </c>
      <c r="D6" s="61"/>
      <c r="E6" s="72" t="s">
        <v>3</v>
      </c>
      <c r="F6" s="72" t="s">
        <v>4</v>
      </c>
      <c r="G6" s="60"/>
      <c r="H6" s="62" t="s">
        <v>2</v>
      </c>
      <c r="I6" s="60"/>
      <c r="J6" s="72" t="s">
        <v>3</v>
      </c>
      <c r="K6" s="81" t="s">
        <v>45</v>
      </c>
      <c r="L6" s="81"/>
      <c r="M6" s="81"/>
      <c r="O6" s="82" t="s">
        <v>61</v>
      </c>
      <c r="P6" s="82"/>
      <c r="R6" s="64"/>
      <c r="S6" s="64"/>
      <c r="T6" s="64"/>
      <c r="U6" s="64"/>
    </row>
    <row r="7" spans="1:19" ht="15" customHeight="1" hidden="1" outlineLevel="1">
      <c r="A7" s="1"/>
      <c r="D7" s="20"/>
      <c r="K7" t="s">
        <v>42</v>
      </c>
      <c r="O7" s="45"/>
      <c r="P7" s="46"/>
      <c r="R7" s="69" t="s">
        <v>46</v>
      </c>
      <c r="S7" s="69"/>
    </row>
    <row r="8" spans="1:16" ht="15" hidden="1" outlineLevel="1">
      <c r="A8" s="1" t="s">
        <v>5</v>
      </c>
      <c r="B8" s="43"/>
      <c r="C8" s="43"/>
      <c r="D8" s="24"/>
      <c r="E8" s="20"/>
      <c r="F8" s="24"/>
      <c r="H8" s="7">
        <f>C8*$N$4</f>
        <v>0</v>
      </c>
      <c r="I8" s="20"/>
      <c r="O8" s="50"/>
      <c r="P8" s="51"/>
    </row>
    <row r="9" spans="1:16" ht="15" hidden="1" outlineLevel="1">
      <c r="A9" s="1" t="s">
        <v>6</v>
      </c>
      <c r="B9" s="43"/>
      <c r="C9" s="43"/>
      <c r="D9" s="24"/>
      <c r="E9" s="20"/>
      <c r="F9" s="20"/>
      <c r="H9" s="7">
        <f aca="true" t="shared" si="0" ref="H9:H22">C9*$N$4</f>
        <v>0</v>
      </c>
      <c r="I9" s="20"/>
      <c r="O9" s="50"/>
      <c r="P9" s="51"/>
    </row>
    <row r="10" spans="1:16" ht="15" hidden="1" outlineLevel="1">
      <c r="A10" s="1" t="s">
        <v>7</v>
      </c>
      <c r="B10" s="43"/>
      <c r="C10" s="43"/>
      <c r="D10" s="24"/>
      <c r="E10" s="20"/>
      <c r="F10" s="20"/>
      <c r="H10" s="7">
        <f t="shared" si="0"/>
        <v>0</v>
      </c>
      <c r="I10" s="20"/>
      <c r="O10" s="50"/>
      <c r="P10" s="51"/>
    </row>
    <row r="11" spans="1:16" ht="15" hidden="1" outlineLevel="1">
      <c r="A11" s="1" t="s">
        <v>8</v>
      </c>
      <c r="B11" s="43"/>
      <c r="C11" s="43"/>
      <c r="D11" s="24"/>
      <c r="E11" s="20"/>
      <c r="F11" s="20"/>
      <c r="H11" s="7">
        <f t="shared" si="0"/>
        <v>0</v>
      </c>
      <c r="I11" s="20"/>
      <c r="O11" s="50"/>
      <c r="P11" s="51"/>
    </row>
    <row r="12" spans="1:16" ht="15" hidden="1" outlineLevel="1">
      <c r="A12" s="1" t="s">
        <v>14</v>
      </c>
      <c r="B12" s="43"/>
      <c r="C12" s="43"/>
      <c r="D12" s="24"/>
      <c r="E12" s="20"/>
      <c r="F12" s="20"/>
      <c r="H12" s="7">
        <f t="shared" si="0"/>
        <v>0</v>
      </c>
      <c r="I12" s="20"/>
      <c r="O12" s="50"/>
      <c r="P12" s="51"/>
    </row>
    <row r="13" spans="1:16" ht="15" hidden="1" outlineLevel="1">
      <c r="A13" s="1" t="s">
        <v>15</v>
      </c>
      <c r="B13" s="43"/>
      <c r="C13" s="43"/>
      <c r="D13" s="24"/>
      <c r="E13" s="20"/>
      <c r="F13" s="20"/>
      <c r="H13" s="7">
        <f t="shared" si="0"/>
        <v>0</v>
      </c>
      <c r="I13" s="20"/>
      <c r="O13" s="50"/>
      <c r="P13" s="51"/>
    </row>
    <row r="14" spans="1:16" ht="15" hidden="1" outlineLevel="1">
      <c r="A14" s="1" t="s">
        <v>9</v>
      </c>
      <c r="B14" s="43"/>
      <c r="C14" s="43"/>
      <c r="D14" s="24"/>
      <c r="E14" s="20"/>
      <c r="F14" s="20"/>
      <c r="H14" s="7">
        <f>C14*$N$4</f>
        <v>0</v>
      </c>
      <c r="I14" s="20"/>
      <c r="O14" s="50"/>
      <c r="P14" s="51"/>
    </row>
    <row r="15" spans="1:16" ht="15" hidden="1" outlineLevel="1">
      <c r="A15" s="1" t="s">
        <v>37</v>
      </c>
      <c r="B15" s="43"/>
      <c r="C15" s="43"/>
      <c r="D15" s="24"/>
      <c r="E15" s="20"/>
      <c r="F15" s="20"/>
      <c r="H15" s="7">
        <f t="shared" si="0"/>
        <v>0</v>
      </c>
      <c r="I15" s="20"/>
      <c r="O15" s="50"/>
      <c r="P15" s="51"/>
    </row>
    <row r="16" spans="1:16" ht="15" hidden="1" outlineLevel="1">
      <c r="A16" s="1" t="s">
        <v>36</v>
      </c>
      <c r="B16" s="43"/>
      <c r="C16" s="43"/>
      <c r="D16" s="24"/>
      <c r="E16" s="20"/>
      <c r="F16" s="20"/>
      <c r="H16" s="7">
        <f t="shared" si="0"/>
        <v>0</v>
      </c>
      <c r="I16" s="20"/>
      <c r="O16" s="50"/>
      <c r="P16" s="51"/>
    </row>
    <row r="17" spans="1:16" ht="15" hidden="1" outlineLevel="1">
      <c r="A17" s="1" t="s">
        <v>48</v>
      </c>
      <c r="B17" s="43"/>
      <c r="C17" s="44"/>
      <c r="D17" s="40"/>
      <c r="E17" s="20"/>
      <c r="F17" s="20"/>
      <c r="H17" s="7">
        <f t="shared" si="0"/>
        <v>0</v>
      </c>
      <c r="I17" s="23"/>
      <c r="J17" s="3"/>
      <c r="K17" s="3"/>
      <c r="L17" s="3"/>
      <c r="O17" s="50"/>
      <c r="P17" s="51"/>
    </row>
    <row r="18" spans="1:21" ht="15" hidden="1" outlineLevel="1">
      <c r="A18" s="1" t="s">
        <v>49</v>
      </c>
      <c r="B18" s="43"/>
      <c r="C18" s="44"/>
      <c r="D18" s="40"/>
      <c r="E18" s="20"/>
      <c r="F18" s="20"/>
      <c r="H18" s="7">
        <f t="shared" si="0"/>
        <v>0</v>
      </c>
      <c r="I18" s="23"/>
      <c r="J18" s="3"/>
      <c r="K18" s="3"/>
      <c r="L18" s="3"/>
      <c r="O18" s="50"/>
      <c r="P18" s="51"/>
      <c r="R18" s="80" t="s">
        <v>44</v>
      </c>
      <c r="S18" s="80"/>
      <c r="T18" s="80" t="s">
        <v>43</v>
      </c>
      <c r="U18" s="80"/>
    </row>
    <row r="19" spans="1:21" ht="15" hidden="1" outlineLevel="1">
      <c r="A19" s="1" t="s">
        <v>10</v>
      </c>
      <c r="B19" s="43"/>
      <c r="C19" s="43"/>
      <c r="D19" s="24"/>
      <c r="E19" s="28"/>
      <c r="F19" s="29"/>
      <c r="H19" s="7">
        <f t="shared" si="0"/>
        <v>0</v>
      </c>
      <c r="I19" s="20"/>
      <c r="J19" s="8">
        <f>ROUND(E19*$N$4,0)</f>
        <v>0</v>
      </c>
      <c r="K19" s="9">
        <f>S19</f>
        <v>0</v>
      </c>
      <c r="L19" s="10" t="s">
        <v>47</v>
      </c>
      <c r="M19" s="11">
        <f>ROUND(U19*15/5,0)</f>
        <v>0</v>
      </c>
      <c r="O19" s="50"/>
      <c r="P19" s="51"/>
      <c r="R19" s="69">
        <f>INT(E19*$N$4)</f>
        <v>0</v>
      </c>
      <c r="S19" s="69">
        <f>INT(F19*$N$4)</f>
        <v>0</v>
      </c>
      <c r="T19" s="69">
        <f>MOD(E19*$N$4,5)</f>
        <v>0</v>
      </c>
      <c r="U19" s="69">
        <f>F19*$N$4-S19</f>
        <v>0</v>
      </c>
    </row>
    <row r="20" spans="1:21" ht="15" hidden="1" outlineLevel="1">
      <c r="A20" s="1" t="s">
        <v>11</v>
      </c>
      <c r="B20" s="43"/>
      <c r="C20" s="43"/>
      <c r="D20" s="24"/>
      <c r="E20" s="30"/>
      <c r="F20" s="31"/>
      <c r="H20" s="7">
        <f t="shared" si="0"/>
        <v>0</v>
      </c>
      <c r="I20" s="20"/>
      <c r="J20" s="12">
        <f>ROUND(E20*$N$4,0)</f>
        <v>0</v>
      </c>
      <c r="K20" s="13">
        <f>S20</f>
        <v>0</v>
      </c>
      <c r="L20" s="14" t="s">
        <v>47</v>
      </c>
      <c r="M20" s="15">
        <f>ROUND(U20*15/5,0)</f>
        <v>0</v>
      </c>
      <c r="O20" s="50"/>
      <c r="P20" s="51"/>
      <c r="R20" s="69">
        <f aca="true" t="shared" si="1" ref="R20:S22">INT(E20*$N$4)</f>
        <v>0</v>
      </c>
      <c r="S20" s="69">
        <f>INT(F20*$N$4)</f>
        <v>0</v>
      </c>
      <c r="T20" s="69">
        <f>MOD(E20*$N$4,5)</f>
        <v>0</v>
      </c>
      <c r="U20" s="69">
        <f>F20*$N$4-S20</f>
        <v>0</v>
      </c>
    </row>
    <row r="21" spans="1:21" ht="15" hidden="1" outlineLevel="1">
      <c r="A21" s="1" t="s">
        <v>12</v>
      </c>
      <c r="B21" s="44"/>
      <c r="C21" s="44"/>
      <c r="D21" s="24"/>
      <c r="E21" s="30"/>
      <c r="F21" s="31"/>
      <c r="H21" s="7">
        <f t="shared" si="0"/>
        <v>0</v>
      </c>
      <c r="I21" s="20"/>
      <c r="J21" s="12">
        <f>ROUND(E21*$N$4,0)</f>
        <v>0</v>
      </c>
      <c r="K21" s="13">
        <f>S21</f>
        <v>0</v>
      </c>
      <c r="L21" s="14" t="s">
        <v>47</v>
      </c>
      <c r="M21" s="15">
        <f>ROUND(U21*15/5,0)</f>
        <v>0</v>
      </c>
      <c r="O21" s="50"/>
      <c r="P21" s="51"/>
      <c r="R21" s="69">
        <f t="shared" si="1"/>
        <v>0</v>
      </c>
      <c r="S21" s="69">
        <f t="shared" si="1"/>
        <v>0</v>
      </c>
      <c r="T21" s="69">
        <f>MOD(E21*$N$4,5)</f>
        <v>0</v>
      </c>
      <c r="U21" s="69">
        <f>F21*$N$4-S21</f>
        <v>0</v>
      </c>
    </row>
    <row r="22" spans="1:21" ht="15" hidden="1" outlineLevel="1">
      <c r="A22" s="1" t="s">
        <v>13</v>
      </c>
      <c r="B22" s="43"/>
      <c r="C22" s="43"/>
      <c r="D22" s="24"/>
      <c r="E22" s="32"/>
      <c r="F22" s="33"/>
      <c r="H22" s="7">
        <f t="shared" si="0"/>
        <v>0</v>
      </c>
      <c r="I22" s="20"/>
      <c r="J22" s="16">
        <f>ROUND(E22*$N$4,0)</f>
        <v>0</v>
      </c>
      <c r="K22" s="17">
        <f>S22</f>
        <v>0</v>
      </c>
      <c r="L22" s="18" t="s">
        <v>47</v>
      </c>
      <c r="M22" s="19">
        <f>ROUND(U22*15/5,0)</f>
        <v>0</v>
      </c>
      <c r="O22" s="50"/>
      <c r="P22" s="51"/>
      <c r="R22" s="69">
        <f t="shared" si="1"/>
        <v>0</v>
      </c>
      <c r="S22" s="69">
        <f t="shared" si="1"/>
        <v>0</v>
      </c>
      <c r="T22" s="69">
        <f>MOD(E22*$N$4,5)</f>
        <v>0</v>
      </c>
      <c r="U22" s="69">
        <f>F22*$N$4-S22</f>
        <v>0</v>
      </c>
    </row>
    <row r="23" spans="1:16" ht="28.5" customHeight="1" collapsed="1">
      <c r="A23" s="1"/>
      <c r="B23" s="1"/>
      <c r="C23" s="1"/>
      <c r="D23" s="20"/>
      <c r="I23" s="20"/>
      <c r="J23" s="3"/>
      <c r="K23" s="3"/>
      <c r="L23" s="3"/>
      <c r="O23" s="52"/>
      <c r="P23" s="52"/>
    </row>
    <row r="24" spans="1:21" s="60" customFormat="1" ht="15" customHeight="1">
      <c r="A24" s="68" t="s">
        <v>68</v>
      </c>
      <c r="B24" s="60" t="s">
        <v>65</v>
      </c>
      <c r="C24" s="60" t="s">
        <v>2</v>
      </c>
      <c r="D24" s="61"/>
      <c r="E24" s="72" t="s">
        <v>3</v>
      </c>
      <c r="F24" s="72" t="s">
        <v>4</v>
      </c>
      <c r="H24" s="62" t="s">
        <v>2</v>
      </c>
      <c r="I24" s="61"/>
      <c r="J24" s="72" t="s">
        <v>3</v>
      </c>
      <c r="K24" s="81" t="s">
        <v>45</v>
      </c>
      <c r="L24" s="81"/>
      <c r="M24" s="81"/>
      <c r="O24" s="82" t="s">
        <v>61</v>
      </c>
      <c r="P24" s="82"/>
      <c r="R24" s="65"/>
      <c r="S24" s="65"/>
      <c r="T24" s="65"/>
      <c r="U24" s="65"/>
    </row>
    <row r="25" spans="1:16" ht="15" outlineLevel="1">
      <c r="A25" s="1"/>
      <c r="B25" s="1"/>
      <c r="C25" s="1"/>
      <c r="D25" s="20"/>
      <c r="I25" s="20"/>
      <c r="O25" s="54"/>
      <c r="P25" s="55"/>
    </row>
    <row r="26" spans="1:16" ht="15" outlineLevel="1">
      <c r="A26" s="1" t="s">
        <v>5</v>
      </c>
      <c r="B26" s="43"/>
      <c r="C26" s="43"/>
      <c r="D26" s="24"/>
      <c r="H26" s="7">
        <f>C26*$N$4</f>
        <v>0</v>
      </c>
      <c r="I26" s="20"/>
      <c r="O26" s="50"/>
      <c r="P26" s="51"/>
    </row>
    <row r="27" spans="1:16" ht="15" outlineLevel="1">
      <c r="A27" s="1" t="s">
        <v>6</v>
      </c>
      <c r="B27" s="43"/>
      <c r="C27" s="43"/>
      <c r="D27" s="24"/>
      <c r="H27" s="7">
        <f>C27*$N$4</f>
        <v>0</v>
      </c>
      <c r="I27" s="20"/>
      <c r="O27" s="50"/>
      <c r="P27" s="51"/>
    </row>
    <row r="28" spans="1:16" ht="15" outlineLevel="1">
      <c r="A28" s="1" t="s">
        <v>7</v>
      </c>
      <c r="B28" s="43"/>
      <c r="C28" s="43"/>
      <c r="D28" s="24"/>
      <c r="H28" s="7">
        <f aca="true" t="shared" si="2" ref="H28:H43">C28*$N$4</f>
        <v>0</v>
      </c>
      <c r="I28" s="20"/>
      <c r="O28" s="50"/>
      <c r="P28" s="51"/>
    </row>
    <row r="29" spans="1:16" ht="15" outlineLevel="1">
      <c r="A29" s="1" t="s">
        <v>74</v>
      </c>
      <c r="B29" s="43" t="s">
        <v>75</v>
      </c>
      <c r="C29" s="43">
        <v>300</v>
      </c>
      <c r="D29" s="24"/>
      <c r="H29" s="7">
        <f t="shared" si="2"/>
        <v>147.54098360655738</v>
      </c>
      <c r="I29" s="20"/>
      <c r="O29" s="50">
        <v>150</v>
      </c>
      <c r="P29" s="51" t="s">
        <v>81</v>
      </c>
    </row>
    <row r="30" spans="1:16" ht="15" outlineLevel="1">
      <c r="A30" s="1" t="s">
        <v>14</v>
      </c>
      <c r="B30" s="43"/>
      <c r="C30" s="43"/>
      <c r="D30" s="24"/>
      <c r="H30" s="7">
        <f t="shared" si="2"/>
        <v>0</v>
      </c>
      <c r="I30" s="20"/>
      <c r="O30" s="50"/>
      <c r="P30" s="51"/>
    </row>
    <row r="31" spans="1:16" ht="15" outlineLevel="1">
      <c r="A31" s="1" t="s">
        <v>15</v>
      </c>
      <c r="B31" s="43"/>
      <c r="C31" s="43"/>
      <c r="D31" s="24"/>
      <c r="H31" s="7">
        <f t="shared" si="2"/>
        <v>0</v>
      </c>
      <c r="I31" s="20"/>
      <c r="O31" s="50"/>
      <c r="P31" s="51"/>
    </row>
    <row r="32" spans="1:21" ht="15" outlineLevel="1">
      <c r="A32" s="1" t="s">
        <v>16</v>
      </c>
      <c r="B32" s="43"/>
      <c r="C32" s="43"/>
      <c r="D32" s="24"/>
      <c r="E32" s="73"/>
      <c r="F32" s="73"/>
      <c r="H32" s="7">
        <f t="shared" si="2"/>
        <v>0</v>
      </c>
      <c r="I32" s="20"/>
      <c r="J32" s="74">
        <f>ROUND(E32*$N$4,0)</f>
        <v>0</v>
      </c>
      <c r="K32" s="75">
        <f>S32</f>
        <v>0</v>
      </c>
      <c r="L32" s="76" t="s">
        <v>47</v>
      </c>
      <c r="M32" s="77">
        <f>ROUND(U32*15/5,0)</f>
        <v>0</v>
      </c>
      <c r="O32" s="50"/>
      <c r="P32" s="51"/>
      <c r="R32" s="70"/>
      <c r="S32" s="70"/>
      <c r="T32" s="70"/>
      <c r="U32" s="70"/>
    </row>
    <row r="33" spans="1:16" ht="15" outlineLevel="1">
      <c r="A33" s="1" t="s">
        <v>48</v>
      </c>
      <c r="B33" s="43"/>
      <c r="C33" s="44"/>
      <c r="D33" s="40"/>
      <c r="H33" s="7">
        <f t="shared" si="2"/>
        <v>0</v>
      </c>
      <c r="I33" s="23"/>
      <c r="O33" s="50"/>
      <c r="P33" s="51"/>
    </row>
    <row r="34" spans="1:16" ht="15" outlineLevel="1">
      <c r="A34" s="1" t="s">
        <v>49</v>
      </c>
      <c r="B34" s="43"/>
      <c r="C34" s="44"/>
      <c r="D34" s="40"/>
      <c r="H34" s="7">
        <f t="shared" si="2"/>
        <v>0</v>
      </c>
      <c r="I34" s="23"/>
      <c r="O34" s="50"/>
      <c r="P34" s="51"/>
    </row>
    <row r="35" spans="1:16" ht="15" outlineLevel="1">
      <c r="A35" s="1" t="s">
        <v>25</v>
      </c>
      <c r="B35" s="43"/>
      <c r="C35" s="43"/>
      <c r="D35" s="24"/>
      <c r="H35" s="7">
        <f t="shared" si="2"/>
        <v>0</v>
      </c>
      <c r="I35" s="20"/>
      <c r="O35" s="50"/>
      <c r="P35" s="51"/>
    </row>
    <row r="36" spans="1:21" ht="15" outlineLevel="1">
      <c r="A36" s="1" t="s">
        <v>26</v>
      </c>
      <c r="B36" s="43"/>
      <c r="C36" s="43"/>
      <c r="D36" s="24"/>
      <c r="H36" s="7">
        <f t="shared" si="2"/>
        <v>0</v>
      </c>
      <c r="I36" s="20"/>
      <c r="O36" s="50"/>
      <c r="P36" s="51"/>
      <c r="R36" s="80" t="s">
        <v>44</v>
      </c>
      <c r="S36" s="80"/>
      <c r="T36" s="80" t="s">
        <v>43</v>
      </c>
      <c r="U36" s="80"/>
    </row>
    <row r="37" spans="1:21" ht="15" outlineLevel="1">
      <c r="A37" s="1" t="s">
        <v>9</v>
      </c>
      <c r="B37" s="43" t="s">
        <v>77</v>
      </c>
      <c r="C37" s="43">
        <v>300</v>
      </c>
      <c r="D37" s="24"/>
      <c r="E37" s="28"/>
      <c r="F37" s="28"/>
      <c r="H37" s="7">
        <f t="shared" si="2"/>
        <v>147.54098360655738</v>
      </c>
      <c r="I37" s="20"/>
      <c r="J37" s="8">
        <f>ROUND(E37*$N$4,0)</f>
        <v>0</v>
      </c>
      <c r="K37" s="9">
        <f>S37</f>
        <v>0</v>
      </c>
      <c r="L37" s="10" t="s">
        <v>47</v>
      </c>
      <c r="M37" s="11">
        <f>ROUND(U37*15/5,0)</f>
        <v>0</v>
      </c>
      <c r="O37" s="50">
        <v>150</v>
      </c>
      <c r="P37" s="51" t="s">
        <v>81</v>
      </c>
      <c r="R37" s="69">
        <f>INT(E37*$N$4)</f>
        <v>0</v>
      </c>
      <c r="S37" s="69">
        <f>INT(F37*$N$4)</f>
        <v>0</v>
      </c>
      <c r="T37" s="69">
        <f>MOD(E37*$N$4,5)</f>
        <v>0</v>
      </c>
      <c r="U37" s="69">
        <f aca="true" t="shared" si="3" ref="U37:U43">F37*$N$4-S37</f>
        <v>0</v>
      </c>
    </row>
    <row r="38" spans="1:21" ht="15" outlineLevel="1">
      <c r="A38" s="1" t="s">
        <v>37</v>
      </c>
      <c r="B38" s="43"/>
      <c r="C38" s="43"/>
      <c r="D38" s="24"/>
      <c r="E38" s="30"/>
      <c r="F38" s="30"/>
      <c r="H38" s="7">
        <f t="shared" si="2"/>
        <v>0</v>
      </c>
      <c r="I38" s="20"/>
      <c r="J38" s="12">
        <f aca="true" t="shared" si="4" ref="J38:J43">ROUND(E38*$N$4,0)</f>
        <v>0</v>
      </c>
      <c r="K38" s="13">
        <f aca="true" t="shared" si="5" ref="K38:K43">S38</f>
        <v>0</v>
      </c>
      <c r="L38" s="14" t="s">
        <v>47</v>
      </c>
      <c r="M38" s="15">
        <f aca="true" t="shared" si="6" ref="M38:M43">ROUND(U38*15/5,0)</f>
        <v>0</v>
      </c>
      <c r="O38" s="50"/>
      <c r="P38" s="51"/>
      <c r="R38" s="69">
        <f aca="true" t="shared" si="7" ref="R38:S43">INT(E38*$N$4)</f>
        <v>0</v>
      </c>
      <c r="S38" s="69">
        <f t="shared" si="7"/>
        <v>0</v>
      </c>
      <c r="T38" s="69">
        <f aca="true" t="shared" si="8" ref="T38:T43">MOD(E38*$N$4,5)</f>
        <v>0</v>
      </c>
      <c r="U38" s="69">
        <f t="shared" si="3"/>
        <v>0</v>
      </c>
    </row>
    <row r="39" spans="1:21" ht="15" outlineLevel="1">
      <c r="A39" s="1" t="s">
        <v>36</v>
      </c>
      <c r="B39" s="43"/>
      <c r="C39" s="43"/>
      <c r="D39" s="24"/>
      <c r="E39" s="30"/>
      <c r="F39" s="30"/>
      <c r="H39" s="7">
        <f t="shared" si="2"/>
        <v>0</v>
      </c>
      <c r="I39" s="20"/>
      <c r="J39" s="12">
        <f t="shared" si="4"/>
        <v>0</v>
      </c>
      <c r="K39" s="13">
        <f t="shared" si="5"/>
        <v>0</v>
      </c>
      <c r="L39" s="14" t="s">
        <v>47</v>
      </c>
      <c r="M39" s="15">
        <f t="shared" si="6"/>
        <v>0</v>
      </c>
      <c r="O39" s="50"/>
      <c r="P39" s="51"/>
      <c r="R39" s="69">
        <f t="shared" si="7"/>
        <v>0</v>
      </c>
      <c r="S39" s="69">
        <f t="shared" si="7"/>
        <v>0</v>
      </c>
      <c r="T39" s="69">
        <f t="shared" si="8"/>
        <v>0</v>
      </c>
      <c r="U39" s="69">
        <f t="shared" si="3"/>
        <v>0</v>
      </c>
    </row>
    <row r="40" spans="1:21" ht="15" outlineLevel="1">
      <c r="A40" s="1" t="s">
        <v>10</v>
      </c>
      <c r="B40" s="43"/>
      <c r="C40" s="43"/>
      <c r="D40" s="24"/>
      <c r="E40" s="30"/>
      <c r="F40" s="30"/>
      <c r="H40" s="7">
        <f t="shared" si="2"/>
        <v>0</v>
      </c>
      <c r="I40" s="20"/>
      <c r="J40" s="12">
        <f t="shared" si="4"/>
        <v>0</v>
      </c>
      <c r="K40" s="13">
        <f t="shared" si="5"/>
        <v>0</v>
      </c>
      <c r="L40" s="14" t="s">
        <v>47</v>
      </c>
      <c r="M40" s="15">
        <f t="shared" si="6"/>
        <v>0</v>
      </c>
      <c r="O40" s="50"/>
      <c r="P40" s="51"/>
      <c r="R40" s="69">
        <f t="shared" si="7"/>
        <v>0</v>
      </c>
      <c r="S40" s="69">
        <f t="shared" si="7"/>
        <v>0</v>
      </c>
      <c r="T40" s="69">
        <f t="shared" si="8"/>
        <v>0</v>
      </c>
      <c r="U40" s="69">
        <f t="shared" si="3"/>
        <v>0</v>
      </c>
    </row>
    <row r="41" spans="1:21" ht="15" outlineLevel="1">
      <c r="A41" s="1" t="s">
        <v>11</v>
      </c>
      <c r="B41" s="43"/>
      <c r="C41" s="43">
        <v>30</v>
      </c>
      <c r="D41" s="24"/>
      <c r="E41" s="30"/>
      <c r="F41" s="30"/>
      <c r="H41" s="7">
        <f t="shared" si="2"/>
        <v>14.754098360655737</v>
      </c>
      <c r="I41" s="20"/>
      <c r="J41" s="12">
        <f t="shared" si="4"/>
        <v>0</v>
      </c>
      <c r="K41" s="13">
        <f t="shared" si="5"/>
        <v>0</v>
      </c>
      <c r="L41" s="14" t="s">
        <v>47</v>
      </c>
      <c r="M41" s="15">
        <f t="shared" si="6"/>
        <v>0</v>
      </c>
      <c r="O41" s="50">
        <v>15</v>
      </c>
      <c r="P41" s="51" t="s">
        <v>81</v>
      </c>
      <c r="R41" s="69">
        <f t="shared" si="7"/>
        <v>0</v>
      </c>
      <c r="S41" s="69">
        <f t="shared" si="7"/>
        <v>0</v>
      </c>
      <c r="T41" s="69">
        <f t="shared" si="8"/>
        <v>0</v>
      </c>
      <c r="U41" s="69">
        <f t="shared" si="3"/>
        <v>0</v>
      </c>
    </row>
    <row r="42" spans="1:21" ht="15" outlineLevel="1">
      <c r="A42" s="1" t="s">
        <v>12</v>
      </c>
      <c r="B42" s="43"/>
      <c r="C42" s="44"/>
      <c r="D42" s="24"/>
      <c r="E42" s="30"/>
      <c r="F42" s="30"/>
      <c r="H42" s="7">
        <f t="shared" si="2"/>
        <v>0</v>
      </c>
      <c r="I42" s="20"/>
      <c r="J42" s="12">
        <f t="shared" si="4"/>
        <v>0</v>
      </c>
      <c r="K42" s="13">
        <f t="shared" si="5"/>
        <v>0</v>
      </c>
      <c r="L42" s="14" t="s">
        <v>47</v>
      </c>
      <c r="M42" s="15">
        <f t="shared" si="6"/>
        <v>0</v>
      </c>
      <c r="O42" s="50"/>
      <c r="P42" s="51"/>
      <c r="R42" s="69">
        <f t="shared" si="7"/>
        <v>0</v>
      </c>
      <c r="S42" s="69">
        <f t="shared" si="7"/>
        <v>0</v>
      </c>
      <c r="T42" s="69">
        <f t="shared" si="8"/>
        <v>0</v>
      </c>
      <c r="U42" s="69">
        <f t="shared" si="3"/>
        <v>0</v>
      </c>
    </row>
    <row r="43" spans="1:21" ht="15" outlineLevel="1">
      <c r="A43" s="1" t="s">
        <v>13</v>
      </c>
      <c r="B43" s="43"/>
      <c r="C43" s="43"/>
      <c r="D43" s="24"/>
      <c r="E43" s="32"/>
      <c r="F43" s="32"/>
      <c r="H43" s="7">
        <f t="shared" si="2"/>
        <v>0</v>
      </c>
      <c r="I43" s="20"/>
      <c r="J43" s="16">
        <f t="shared" si="4"/>
        <v>0</v>
      </c>
      <c r="K43" s="17">
        <f t="shared" si="5"/>
        <v>0</v>
      </c>
      <c r="L43" s="18" t="s">
        <v>47</v>
      </c>
      <c r="M43" s="19">
        <f t="shared" si="6"/>
        <v>0</v>
      </c>
      <c r="O43" s="50"/>
      <c r="P43" s="51"/>
      <c r="R43" s="69">
        <f t="shared" si="7"/>
        <v>0</v>
      </c>
      <c r="S43" s="69">
        <f t="shared" si="7"/>
        <v>0</v>
      </c>
      <c r="T43" s="69">
        <f t="shared" si="8"/>
        <v>0</v>
      </c>
      <c r="U43" s="69">
        <f t="shared" si="3"/>
        <v>0</v>
      </c>
    </row>
    <row r="44" spans="1:16" ht="24" customHeight="1">
      <c r="A44" s="1"/>
      <c r="B44" s="1"/>
      <c r="C44" s="1"/>
      <c r="D44" s="20"/>
      <c r="I44" s="20"/>
      <c r="O44" s="52"/>
      <c r="P44" s="52"/>
    </row>
    <row r="45" spans="1:21" s="60" customFormat="1" ht="15" customHeight="1">
      <c r="A45" s="68" t="s">
        <v>67</v>
      </c>
      <c r="B45" s="60" t="s">
        <v>65</v>
      </c>
      <c r="C45" s="60" t="s">
        <v>2</v>
      </c>
      <c r="D45" s="61"/>
      <c r="E45" s="72" t="s">
        <v>3</v>
      </c>
      <c r="F45" s="72" t="s">
        <v>4</v>
      </c>
      <c r="H45" s="62" t="s">
        <v>2</v>
      </c>
      <c r="I45" s="61"/>
      <c r="J45" s="72" t="s">
        <v>3</v>
      </c>
      <c r="K45" s="81" t="s">
        <v>45</v>
      </c>
      <c r="L45" s="81"/>
      <c r="M45" s="81"/>
      <c r="O45" s="82" t="s">
        <v>61</v>
      </c>
      <c r="P45" s="82"/>
      <c r="R45" s="65"/>
      <c r="S45" s="65"/>
      <c r="T45" s="65"/>
      <c r="U45" s="65"/>
    </row>
    <row r="46" spans="1:16" ht="15" outlineLevel="1">
      <c r="A46" s="1"/>
      <c r="B46" s="1"/>
      <c r="C46" s="1"/>
      <c r="D46" s="20"/>
      <c r="I46" s="20"/>
      <c r="O46" s="53"/>
      <c r="P46" s="53"/>
    </row>
    <row r="47" spans="1:16" ht="15" outlineLevel="1">
      <c r="A47" s="1" t="s">
        <v>5</v>
      </c>
      <c r="B47" s="43"/>
      <c r="C47" s="43"/>
      <c r="D47" s="24"/>
      <c r="E47" s="20"/>
      <c r="F47" s="20"/>
      <c r="H47" s="7">
        <f>C47*$N$4</f>
        <v>0</v>
      </c>
      <c r="I47" s="20"/>
      <c r="O47" s="50"/>
      <c r="P47" s="51"/>
    </row>
    <row r="48" spans="1:16" ht="15" outlineLevel="1">
      <c r="A48" s="1" t="s">
        <v>6</v>
      </c>
      <c r="B48" s="43"/>
      <c r="C48" s="43"/>
      <c r="D48" s="24"/>
      <c r="E48" s="20"/>
      <c r="F48" s="20"/>
      <c r="H48" s="7">
        <f>C48*$N$4</f>
        <v>0</v>
      </c>
      <c r="I48" s="20"/>
      <c r="O48" s="50"/>
      <c r="P48" s="51"/>
    </row>
    <row r="49" spans="1:16" ht="15" outlineLevel="1">
      <c r="A49" s="1" t="s">
        <v>7</v>
      </c>
      <c r="B49" s="43"/>
      <c r="C49" s="43"/>
      <c r="D49" s="24"/>
      <c r="E49" s="20"/>
      <c r="F49" s="20"/>
      <c r="H49" s="7">
        <f aca="true" t="shared" si="9" ref="H49:H65">C49*$N$4</f>
        <v>0</v>
      </c>
      <c r="I49" s="20"/>
      <c r="O49" s="50"/>
      <c r="P49" s="51"/>
    </row>
    <row r="50" spans="1:16" ht="15" outlineLevel="1">
      <c r="A50" s="1" t="s">
        <v>8</v>
      </c>
      <c r="B50" s="43"/>
      <c r="C50" s="43"/>
      <c r="D50" s="24"/>
      <c r="E50" s="20"/>
      <c r="F50" s="20"/>
      <c r="H50" s="7">
        <f t="shared" si="9"/>
        <v>0</v>
      </c>
      <c r="I50" s="20"/>
      <c r="O50" s="50"/>
      <c r="P50" s="51"/>
    </row>
    <row r="51" spans="1:16" ht="15" outlineLevel="1">
      <c r="A51" s="1" t="s">
        <v>14</v>
      </c>
      <c r="B51" s="43"/>
      <c r="C51" s="43"/>
      <c r="D51" s="24"/>
      <c r="E51" s="20"/>
      <c r="F51" s="20"/>
      <c r="H51" s="7">
        <f t="shared" si="9"/>
        <v>0</v>
      </c>
      <c r="I51" s="20"/>
      <c r="O51" s="50"/>
      <c r="P51" s="51"/>
    </row>
    <row r="52" spans="1:16" ht="15" outlineLevel="1">
      <c r="A52" s="1" t="s">
        <v>15</v>
      </c>
      <c r="B52" s="43"/>
      <c r="C52" s="43"/>
      <c r="D52" s="24"/>
      <c r="E52" s="20"/>
      <c r="F52" s="20"/>
      <c r="H52" s="7">
        <f t="shared" si="9"/>
        <v>0</v>
      </c>
      <c r="I52" s="20"/>
      <c r="O52" s="50"/>
      <c r="P52" s="51"/>
    </row>
    <row r="53" spans="1:16" ht="15" outlineLevel="1">
      <c r="A53" s="1" t="s">
        <v>12</v>
      </c>
      <c r="B53" s="43"/>
      <c r="C53" s="43">
        <v>18</v>
      </c>
      <c r="D53" s="24"/>
      <c r="E53" s="20"/>
      <c r="F53" s="20"/>
      <c r="H53" s="7">
        <f t="shared" si="9"/>
        <v>8.852459016393443</v>
      </c>
      <c r="I53" s="20"/>
      <c r="O53" s="50">
        <v>9</v>
      </c>
      <c r="P53" s="51" t="s">
        <v>81</v>
      </c>
    </row>
    <row r="54" spans="1:21" ht="15" outlineLevel="1">
      <c r="A54" s="1" t="s">
        <v>17</v>
      </c>
      <c r="B54" s="43"/>
      <c r="C54" s="43"/>
      <c r="D54" s="24"/>
      <c r="E54" s="28"/>
      <c r="F54" s="28"/>
      <c r="H54" s="7">
        <f t="shared" si="9"/>
        <v>0</v>
      </c>
      <c r="I54" s="20"/>
      <c r="J54" s="8">
        <f>ROUND(E54*$N$4,0)</f>
        <v>0</v>
      </c>
      <c r="K54" s="9">
        <f>S54</f>
        <v>0</v>
      </c>
      <c r="L54" s="10" t="s">
        <v>47</v>
      </c>
      <c r="M54" s="11">
        <f>ROUND(U54*15/5,0)</f>
        <v>0</v>
      </c>
      <c r="O54" s="50"/>
      <c r="P54" s="51"/>
      <c r="R54" s="69">
        <f>INT(E54*$N$4)</f>
        <v>0</v>
      </c>
      <c r="S54" s="69">
        <f>INT(F54*$N$4)</f>
        <v>0</v>
      </c>
      <c r="T54" s="69">
        <f>MOD(E54*$N$4,5)</f>
        <v>0</v>
      </c>
      <c r="U54" s="69">
        <f aca="true" t="shared" si="10" ref="U54:U65">F54*$N$4-S54</f>
        <v>0</v>
      </c>
    </row>
    <row r="55" spans="1:21" ht="15" outlineLevel="1">
      <c r="A55" s="1" t="s">
        <v>74</v>
      </c>
      <c r="B55" s="43" t="s">
        <v>75</v>
      </c>
      <c r="C55" s="43">
        <v>300</v>
      </c>
      <c r="D55" s="24"/>
      <c r="E55" s="30"/>
      <c r="F55" s="30"/>
      <c r="H55" s="7">
        <f t="shared" si="9"/>
        <v>147.54098360655738</v>
      </c>
      <c r="I55" s="20"/>
      <c r="J55" s="12">
        <f aca="true" t="shared" si="11" ref="J55:J65">ROUND(E55*$N$4,0)</f>
        <v>0</v>
      </c>
      <c r="K55" s="13">
        <f aca="true" t="shared" si="12" ref="K55:K65">S55</f>
        <v>0</v>
      </c>
      <c r="L55" s="14" t="s">
        <v>47</v>
      </c>
      <c r="M55" s="15">
        <f aca="true" t="shared" si="13" ref="M55:M65">ROUND(U55*15/5,0)</f>
        <v>0</v>
      </c>
      <c r="O55" s="50">
        <v>150</v>
      </c>
      <c r="P55" s="51" t="s">
        <v>81</v>
      </c>
      <c r="R55" s="69">
        <f aca="true" t="shared" si="14" ref="R55:S65">INT(E55*$N$4)</f>
        <v>0</v>
      </c>
      <c r="S55" s="69">
        <f t="shared" si="14"/>
        <v>0</v>
      </c>
      <c r="T55" s="69">
        <f aca="true" t="shared" si="15" ref="T55:T65">MOD(E55*$N$4,5)</f>
        <v>0</v>
      </c>
      <c r="U55" s="69">
        <f t="shared" si="10"/>
        <v>0</v>
      </c>
    </row>
    <row r="56" spans="1:21" ht="15" outlineLevel="1">
      <c r="A56" s="1" t="s">
        <v>19</v>
      </c>
      <c r="B56" s="43"/>
      <c r="C56" s="43"/>
      <c r="D56" s="24"/>
      <c r="E56" s="30"/>
      <c r="F56" s="30"/>
      <c r="H56" s="7">
        <f t="shared" si="9"/>
        <v>0</v>
      </c>
      <c r="I56" s="20"/>
      <c r="J56" s="12">
        <f t="shared" si="11"/>
        <v>0</v>
      </c>
      <c r="K56" s="13">
        <f t="shared" si="12"/>
        <v>0</v>
      </c>
      <c r="L56" s="14" t="s">
        <v>47</v>
      </c>
      <c r="M56" s="15">
        <f t="shared" si="13"/>
        <v>0</v>
      </c>
      <c r="O56" s="50"/>
      <c r="P56" s="51"/>
      <c r="R56" s="69">
        <f t="shared" si="14"/>
        <v>0</v>
      </c>
      <c r="S56" s="69">
        <f t="shared" si="14"/>
        <v>0</v>
      </c>
      <c r="T56" s="69">
        <f t="shared" si="15"/>
        <v>0</v>
      </c>
      <c r="U56" s="69">
        <f t="shared" si="10"/>
        <v>0</v>
      </c>
    </row>
    <row r="57" spans="1:21" ht="15" outlineLevel="1">
      <c r="A57" s="1" t="s">
        <v>62</v>
      </c>
      <c r="B57" s="43"/>
      <c r="C57" s="43"/>
      <c r="D57" s="24"/>
      <c r="E57" s="30"/>
      <c r="F57" s="30"/>
      <c r="H57" s="7">
        <f t="shared" si="9"/>
        <v>0</v>
      </c>
      <c r="I57" s="20"/>
      <c r="J57" s="12">
        <f t="shared" si="11"/>
        <v>0</v>
      </c>
      <c r="K57" s="13">
        <f t="shared" si="12"/>
        <v>0</v>
      </c>
      <c r="L57" s="14" t="s">
        <v>47</v>
      </c>
      <c r="M57" s="15">
        <f t="shared" si="13"/>
        <v>0</v>
      </c>
      <c r="O57" s="50"/>
      <c r="P57" s="51"/>
      <c r="R57" s="69">
        <f t="shared" si="14"/>
        <v>0</v>
      </c>
      <c r="S57" s="69">
        <f t="shared" si="14"/>
        <v>0</v>
      </c>
      <c r="T57" s="69">
        <f t="shared" si="15"/>
        <v>0</v>
      </c>
      <c r="U57" s="69">
        <f t="shared" si="10"/>
        <v>0</v>
      </c>
    </row>
    <row r="58" spans="1:21" ht="15" outlineLevel="1">
      <c r="A58" s="1" t="s">
        <v>20</v>
      </c>
      <c r="B58" s="43"/>
      <c r="C58" s="43"/>
      <c r="D58" s="24"/>
      <c r="E58" s="30"/>
      <c r="F58" s="30"/>
      <c r="H58" s="7">
        <f t="shared" si="9"/>
        <v>0</v>
      </c>
      <c r="I58" s="20"/>
      <c r="J58" s="12">
        <f t="shared" si="11"/>
        <v>0</v>
      </c>
      <c r="K58" s="13">
        <f t="shared" si="12"/>
        <v>0</v>
      </c>
      <c r="L58" s="14" t="s">
        <v>47</v>
      </c>
      <c r="M58" s="15">
        <f t="shared" si="13"/>
        <v>0</v>
      </c>
      <c r="O58" s="50"/>
      <c r="P58" s="51"/>
      <c r="R58" s="69">
        <f t="shared" si="14"/>
        <v>0</v>
      </c>
      <c r="S58" s="69">
        <f t="shared" si="14"/>
        <v>0</v>
      </c>
      <c r="T58" s="69">
        <f t="shared" si="15"/>
        <v>0</v>
      </c>
      <c r="U58" s="69">
        <f t="shared" si="10"/>
        <v>0</v>
      </c>
    </row>
    <row r="59" spans="1:21" ht="15" outlineLevel="1">
      <c r="A59" s="1" t="s">
        <v>21</v>
      </c>
      <c r="B59" s="43"/>
      <c r="C59" s="43"/>
      <c r="D59" s="24"/>
      <c r="E59" s="30"/>
      <c r="F59" s="30"/>
      <c r="H59" s="7">
        <f t="shared" si="9"/>
        <v>0</v>
      </c>
      <c r="I59" s="20"/>
      <c r="J59" s="12">
        <f t="shared" si="11"/>
        <v>0</v>
      </c>
      <c r="K59" s="13">
        <f t="shared" si="12"/>
        <v>0</v>
      </c>
      <c r="L59" s="14" t="s">
        <v>47</v>
      </c>
      <c r="M59" s="15">
        <f t="shared" si="13"/>
        <v>0</v>
      </c>
      <c r="O59" s="50"/>
      <c r="P59" s="51"/>
      <c r="R59" s="69">
        <f t="shared" si="14"/>
        <v>0</v>
      </c>
      <c r="S59" s="69">
        <f t="shared" si="14"/>
        <v>0</v>
      </c>
      <c r="T59" s="69">
        <f t="shared" si="15"/>
        <v>0</v>
      </c>
      <c r="U59" s="69">
        <f t="shared" si="10"/>
        <v>0</v>
      </c>
    </row>
    <row r="60" spans="1:21" ht="15" outlineLevel="1">
      <c r="A60" s="1" t="s">
        <v>22</v>
      </c>
      <c r="B60" s="43"/>
      <c r="C60" s="43"/>
      <c r="D60" s="24"/>
      <c r="E60" s="30"/>
      <c r="F60" s="30"/>
      <c r="H60" s="7">
        <f t="shared" si="9"/>
        <v>0</v>
      </c>
      <c r="I60" s="20"/>
      <c r="J60" s="12">
        <f t="shared" si="11"/>
        <v>0</v>
      </c>
      <c r="K60" s="13">
        <f t="shared" si="12"/>
        <v>0</v>
      </c>
      <c r="L60" s="14" t="s">
        <v>47</v>
      </c>
      <c r="M60" s="15">
        <f t="shared" si="13"/>
        <v>0</v>
      </c>
      <c r="O60" s="50"/>
      <c r="P60" s="51"/>
      <c r="R60" s="69">
        <f t="shared" si="14"/>
        <v>0</v>
      </c>
      <c r="S60" s="69">
        <f t="shared" si="14"/>
        <v>0</v>
      </c>
      <c r="T60" s="69">
        <f t="shared" si="15"/>
        <v>0</v>
      </c>
      <c r="U60" s="69">
        <f t="shared" si="10"/>
        <v>0</v>
      </c>
    </row>
    <row r="61" spans="1:21" ht="15" outlineLevel="1">
      <c r="A61" s="1" t="s">
        <v>23</v>
      </c>
      <c r="B61" s="43"/>
      <c r="C61" s="43"/>
      <c r="D61" s="24"/>
      <c r="E61" s="30"/>
      <c r="F61" s="30"/>
      <c r="H61" s="7">
        <f t="shared" si="9"/>
        <v>0</v>
      </c>
      <c r="I61" s="20"/>
      <c r="J61" s="12">
        <f t="shared" si="11"/>
        <v>0</v>
      </c>
      <c r="K61" s="13">
        <f t="shared" si="12"/>
        <v>0</v>
      </c>
      <c r="L61" s="14" t="s">
        <v>47</v>
      </c>
      <c r="M61" s="15">
        <f t="shared" si="13"/>
        <v>0</v>
      </c>
      <c r="O61" s="50"/>
      <c r="P61" s="51"/>
      <c r="R61" s="69">
        <f t="shared" si="14"/>
        <v>0</v>
      </c>
      <c r="S61" s="69">
        <f t="shared" si="14"/>
        <v>0</v>
      </c>
      <c r="T61" s="69">
        <f t="shared" si="15"/>
        <v>0</v>
      </c>
      <c r="U61" s="69">
        <f t="shared" si="10"/>
        <v>0</v>
      </c>
    </row>
    <row r="62" spans="1:21" ht="15" outlineLevel="1">
      <c r="A62" s="1" t="s">
        <v>24</v>
      </c>
      <c r="B62" s="43"/>
      <c r="C62" s="43"/>
      <c r="D62" s="24"/>
      <c r="E62" s="30"/>
      <c r="F62" s="30"/>
      <c r="H62" s="7">
        <f t="shared" si="9"/>
        <v>0</v>
      </c>
      <c r="I62" s="20"/>
      <c r="J62" s="12">
        <f t="shared" si="11"/>
        <v>0</v>
      </c>
      <c r="K62" s="13">
        <f t="shared" si="12"/>
        <v>0</v>
      </c>
      <c r="L62" s="14" t="s">
        <v>47</v>
      </c>
      <c r="M62" s="15">
        <f t="shared" si="13"/>
        <v>0</v>
      </c>
      <c r="O62" s="50"/>
      <c r="P62" s="51"/>
      <c r="R62" s="69">
        <f t="shared" si="14"/>
        <v>0</v>
      </c>
      <c r="S62" s="69">
        <f t="shared" si="14"/>
        <v>0</v>
      </c>
      <c r="T62" s="69">
        <f t="shared" si="15"/>
        <v>0</v>
      </c>
      <c r="U62" s="69">
        <f t="shared" si="10"/>
        <v>0</v>
      </c>
    </row>
    <row r="63" spans="1:21" ht="15" outlineLevel="1">
      <c r="A63" s="1" t="s">
        <v>57</v>
      </c>
      <c r="B63" s="43"/>
      <c r="C63" s="43"/>
      <c r="D63" s="24"/>
      <c r="E63" s="30"/>
      <c r="F63" s="30"/>
      <c r="H63" s="7">
        <f t="shared" si="9"/>
        <v>0</v>
      </c>
      <c r="I63" s="20"/>
      <c r="J63" s="12">
        <f t="shared" si="11"/>
        <v>0</v>
      </c>
      <c r="K63" s="13">
        <f t="shared" si="12"/>
        <v>0</v>
      </c>
      <c r="L63" s="14" t="s">
        <v>47</v>
      </c>
      <c r="M63" s="15">
        <f t="shared" si="13"/>
        <v>0</v>
      </c>
      <c r="O63" s="50"/>
      <c r="P63" s="51"/>
      <c r="R63" s="69">
        <f t="shared" si="14"/>
        <v>0</v>
      </c>
      <c r="S63" s="69">
        <f t="shared" si="14"/>
        <v>0</v>
      </c>
      <c r="T63" s="69">
        <f t="shared" si="15"/>
        <v>0</v>
      </c>
      <c r="U63" s="69">
        <f t="shared" si="10"/>
        <v>0</v>
      </c>
    </row>
    <row r="64" spans="1:21" ht="15" outlineLevel="1">
      <c r="A64" s="1" t="s">
        <v>58</v>
      </c>
      <c r="B64" s="43"/>
      <c r="C64" s="43"/>
      <c r="D64" s="24"/>
      <c r="E64" s="30"/>
      <c r="F64" s="30"/>
      <c r="H64" s="7">
        <f t="shared" si="9"/>
        <v>0</v>
      </c>
      <c r="I64" s="20"/>
      <c r="J64" s="12">
        <f t="shared" si="11"/>
        <v>0</v>
      </c>
      <c r="K64" s="13">
        <f t="shared" si="12"/>
        <v>0</v>
      </c>
      <c r="L64" s="14" t="s">
        <v>47</v>
      </c>
      <c r="M64" s="15">
        <f t="shared" si="13"/>
        <v>0</v>
      </c>
      <c r="O64" s="50"/>
      <c r="P64" s="51"/>
      <c r="R64" s="69">
        <f t="shared" si="14"/>
        <v>0</v>
      </c>
      <c r="S64" s="69">
        <f t="shared" si="14"/>
        <v>0</v>
      </c>
      <c r="T64" s="69">
        <f t="shared" si="15"/>
        <v>0</v>
      </c>
      <c r="U64" s="69">
        <f t="shared" si="10"/>
        <v>0</v>
      </c>
    </row>
    <row r="65" spans="1:21" ht="15" outlineLevel="1">
      <c r="A65" s="1" t="s">
        <v>9</v>
      </c>
      <c r="B65" s="43" t="s">
        <v>76</v>
      </c>
      <c r="C65" s="43">
        <v>330</v>
      </c>
      <c r="D65" s="24"/>
      <c r="E65" s="32"/>
      <c r="F65" s="32"/>
      <c r="H65" s="7">
        <f t="shared" si="9"/>
        <v>162.29508196721312</v>
      </c>
      <c r="I65" s="20"/>
      <c r="J65" s="16">
        <f t="shared" si="11"/>
        <v>0</v>
      </c>
      <c r="K65" s="17">
        <f t="shared" si="12"/>
        <v>0</v>
      </c>
      <c r="L65" s="18" t="s">
        <v>47</v>
      </c>
      <c r="M65" s="19">
        <f t="shared" si="13"/>
        <v>0</v>
      </c>
      <c r="O65" s="50">
        <v>165</v>
      </c>
      <c r="P65" s="51" t="s">
        <v>81</v>
      </c>
      <c r="R65" s="69">
        <f t="shared" si="14"/>
        <v>0</v>
      </c>
      <c r="S65" s="69">
        <f t="shared" si="14"/>
        <v>0</v>
      </c>
      <c r="T65" s="69">
        <f t="shared" si="15"/>
        <v>0</v>
      </c>
      <c r="U65" s="69">
        <f t="shared" si="10"/>
        <v>0</v>
      </c>
    </row>
    <row r="66" spans="1:16" ht="29.25" customHeight="1">
      <c r="A66" s="1"/>
      <c r="B66" s="1"/>
      <c r="C66" s="1"/>
      <c r="O66" s="52"/>
      <c r="P66" s="52"/>
    </row>
    <row r="67" spans="1:21" s="60" customFormat="1" ht="15" customHeight="1">
      <c r="A67" s="68" t="s">
        <v>1</v>
      </c>
      <c r="B67" s="60" t="s">
        <v>65</v>
      </c>
      <c r="C67" s="60" t="s">
        <v>2</v>
      </c>
      <c r="D67" s="60" t="s">
        <v>59</v>
      </c>
      <c r="E67" s="60" t="s">
        <v>3</v>
      </c>
      <c r="F67" s="60" t="s">
        <v>4</v>
      </c>
      <c r="H67" s="62" t="s">
        <v>2</v>
      </c>
      <c r="I67" s="60" t="s">
        <v>59</v>
      </c>
      <c r="J67" s="72" t="s">
        <v>3</v>
      </c>
      <c r="K67" s="81" t="s">
        <v>45</v>
      </c>
      <c r="L67" s="81"/>
      <c r="M67" s="81"/>
      <c r="O67" s="82" t="s">
        <v>61</v>
      </c>
      <c r="P67" s="82"/>
      <c r="R67" s="65"/>
      <c r="S67" s="65"/>
      <c r="T67" s="65"/>
      <c r="U67" s="65"/>
    </row>
    <row r="68" spans="1:16" ht="15">
      <c r="A68" s="1"/>
      <c r="B68" s="1"/>
      <c r="C68" s="1"/>
      <c r="O68" s="54"/>
      <c r="P68" s="55"/>
    </row>
    <row r="69" spans="1:16" ht="15">
      <c r="A69" s="1" t="s">
        <v>5</v>
      </c>
      <c r="B69" s="43"/>
      <c r="C69" s="43"/>
      <c r="D69" s="20"/>
      <c r="E69" s="20"/>
      <c r="F69" s="20"/>
      <c r="H69" s="7">
        <f aca="true" t="shared" si="16" ref="H69:H104">C69*$N$4</f>
        <v>0</v>
      </c>
      <c r="I69" s="20"/>
      <c r="J69" s="20"/>
      <c r="K69" s="20"/>
      <c r="L69" s="20"/>
      <c r="M69" s="20"/>
      <c r="O69" s="50"/>
      <c r="P69" s="51"/>
    </row>
    <row r="70" spans="1:16" ht="15">
      <c r="A70" s="1" t="s">
        <v>6</v>
      </c>
      <c r="B70" s="43"/>
      <c r="C70" s="43"/>
      <c r="D70" s="20"/>
      <c r="E70" s="20"/>
      <c r="F70" s="20"/>
      <c r="H70" s="7">
        <f t="shared" si="16"/>
        <v>0</v>
      </c>
      <c r="I70" s="20"/>
      <c r="J70" s="20"/>
      <c r="K70" s="20"/>
      <c r="L70" s="20"/>
      <c r="M70" s="20"/>
      <c r="O70" s="50"/>
      <c r="P70" s="51"/>
    </row>
    <row r="71" spans="1:16" ht="15">
      <c r="A71" s="1" t="s">
        <v>17</v>
      </c>
      <c r="B71" s="43"/>
      <c r="C71" s="43"/>
      <c r="D71" s="20"/>
      <c r="E71" s="20"/>
      <c r="F71" s="20"/>
      <c r="H71" s="7">
        <f t="shared" si="16"/>
        <v>0</v>
      </c>
      <c r="I71" s="20"/>
      <c r="J71" s="20"/>
      <c r="K71" s="20"/>
      <c r="L71" s="20"/>
      <c r="M71" s="20"/>
      <c r="O71" s="50"/>
      <c r="P71" s="51"/>
    </row>
    <row r="72" spans="1:16" ht="15">
      <c r="A72" s="1" t="s">
        <v>7</v>
      </c>
      <c r="B72" s="43"/>
      <c r="C72" s="43"/>
      <c r="D72" s="20"/>
      <c r="E72" s="20"/>
      <c r="F72" s="20"/>
      <c r="H72" s="7">
        <f t="shared" si="16"/>
        <v>0</v>
      </c>
      <c r="I72" s="20"/>
      <c r="J72" s="20"/>
      <c r="K72" s="20"/>
      <c r="L72" s="20"/>
      <c r="M72" s="20"/>
      <c r="O72" s="50"/>
      <c r="P72" s="51"/>
    </row>
    <row r="73" spans="1:16" ht="15">
      <c r="A73" s="1" t="s">
        <v>8</v>
      </c>
      <c r="B73" s="43"/>
      <c r="C73" s="43">
        <v>400</v>
      </c>
      <c r="D73" s="20"/>
      <c r="E73" s="20"/>
      <c r="F73" s="20"/>
      <c r="H73" s="7">
        <f t="shared" si="16"/>
        <v>196.72131147540983</v>
      </c>
      <c r="I73" s="20"/>
      <c r="J73" s="20"/>
      <c r="K73" s="20"/>
      <c r="L73" s="20"/>
      <c r="M73" s="20"/>
      <c r="O73" s="50">
        <v>200</v>
      </c>
      <c r="P73" s="51" t="s">
        <v>81</v>
      </c>
    </row>
    <row r="74" spans="1:16" ht="15">
      <c r="A74" s="1" t="s">
        <v>18</v>
      </c>
      <c r="B74" s="43"/>
      <c r="C74" s="43"/>
      <c r="D74" s="20"/>
      <c r="E74" s="20"/>
      <c r="F74" s="20"/>
      <c r="H74" s="7">
        <f t="shared" si="16"/>
        <v>0</v>
      </c>
      <c r="I74" s="20"/>
      <c r="J74" s="20"/>
      <c r="K74" s="20"/>
      <c r="L74" s="20"/>
      <c r="M74" s="20"/>
      <c r="O74" s="50"/>
      <c r="P74" s="51"/>
    </row>
    <row r="75" spans="1:16" ht="15">
      <c r="A75" s="1" t="s">
        <v>14</v>
      </c>
      <c r="B75" s="43"/>
      <c r="C75" s="43"/>
      <c r="D75" s="20"/>
      <c r="E75" s="20"/>
      <c r="F75" s="20"/>
      <c r="H75" s="7">
        <f t="shared" si="16"/>
        <v>0</v>
      </c>
      <c r="I75" s="20"/>
      <c r="J75" s="20"/>
      <c r="K75" s="20"/>
      <c r="L75" s="20"/>
      <c r="M75" s="20"/>
      <c r="O75" s="50"/>
      <c r="P75" s="51"/>
    </row>
    <row r="76" spans="1:16" ht="15">
      <c r="A76" s="1" t="s">
        <v>15</v>
      </c>
      <c r="B76" s="43"/>
      <c r="C76" s="43"/>
      <c r="D76" s="20"/>
      <c r="E76" s="20"/>
      <c r="F76" s="20"/>
      <c r="H76" s="7">
        <f t="shared" si="16"/>
        <v>0</v>
      </c>
      <c r="I76" s="20"/>
      <c r="J76" s="20"/>
      <c r="K76" s="20"/>
      <c r="L76" s="20"/>
      <c r="M76" s="20"/>
      <c r="O76" s="50"/>
      <c r="P76" s="51"/>
    </row>
    <row r="77" spans="1:16" ht="15">
      <c r="A77" s="1" t="s">
        <v>19</v>
      </c>
      <c r="B77" s="43"/>
      <c r="C77" s="43"/>
      <c r="D77" s="20"/>
      <c r="E77" s="20"/>
      <c r="F77" s="20"/>
      <c r="H77" s="7">
        <f t="shared" si="16"/>
        <v>0</v>
      </c>
      <c r="I77" s="20"/>
      <c r="J77" s="20"/>
      <c r="K77" s="20"/>
      <c r="L77" s="20"/>
      <c r="M77" s="20"/>
      <c r="O77" s="50"/>
      <c r="P77" s="51"/>
    </row>
    <row r="78" spans="1:21" ht="15">
      <c r="A78" s="1" t="s">
        <v>16</v>
      </c>
      <c r="B78" s="43"/>
      <c r="C78" s="43"/>
      <c r="D78" s="47"/>
      <c r="E78" s="47"/>
      <c r="F78" s="47"/>
      <c r="H78" s="7">
        <f t="shared" si="16"/>
        <v>0</v>
      </c>
      <c r="I78" s="20"/>
      <c r="J78" s="48"/>
      <c r="K78" s="48"/>
      <c r="L78" s="49"/>
      <c r="M78" s="48"/>
      <c r="O78" s="50"/>
      <c r="P78" s="51"/>
      <c r="R78" s="70"/>
      <c r="S78" s="70"/>
      <c r="T78" s="70"/>
      <c r="U78" s="70"/>
    </row>
    <row r="79" spans="1:16" ht="15">
      <c r="A79" s="1" t="s">
        <v>50</v>
      </c>
      <c r="B79" s="43"/>
      <c r="C79" s="44"/>
      <c r="D79" s="23"/>
      <c r="E79" s="20"/>
      <c r="F79" s="20"/>
      <c r="H79" s="7">
        <f t="shared" si="16"/>
        <v>0</v>
      </c>
      <c r="I79" s="23"/>
      <c r="J79" s="20"/>
      <c r="K79" s="20"/>
      <c r="L79" s="20"/>
      <c r="M79" s="20"/>
      <c r="O79" s="50"/>
      <c r="P79" s="51"/>
    </row>
    <row r="80" spans="1:16" ht="15">
      <c r="A80" s="1" t="s">
        <v>48</v>
      </c>
      <c r="B80" s="43"/>
      <c r="C80" s="44">
        <v>10</v>
      </c>
      <c r="D80" s="20"/>
      <c r="E80" s="20"/>
      <c r="F80" s="20"/>
      <c r="H80" s="7">
        <f t="shared" si="16"/>
        <v>4.918032786885246</v>
      </c>
      <c r="I80" s="20"/>
      <c r="J80" s="20"/>
      <c r="K80" s="20"/>
      <c r="L80" s="20"/>
      <c r="M80" s="20"/>
      <c r="O80" s="50">
        <v>5</v>
      </c>
      <c r="P80" s="51" t="s">
        <v>81</v>
      </c>
    </row>
    <row r="81" spans="1:16" ht="15">
      <c r="A81" s="1" t="s">
        <v>49</v>
      </c>
      <c r="B81" s="43"/>
      <c r="C81" s="44"/>
      <c r="D81" s="23"/>
      <c r="E81" s="20"/>
      <c r="F81" s="20"/>
      <c r="H81" s="7">
        <f t="shared" si="16"/>
        <v>0</v>
      </c>
      <c r="I81" s="23"/>
      <c r="J81" s="20"/>
      <c r="K81" s="20"/>
      <c r="L81" s="20"/>
      <c r="M81" s="20"/>
      <c r="O81" s="50"/>
      <c r="P81" s="51"/>
    </row>
    <row r="82" spans="1:16" ht="15">
      <c r="A82" s="1" t="s">
        <v>11</v>
      </c>
      <c r="B82" s="43"/>
      <c r="C82" s="44"/>
      <c r="D82" s="23"/>
      <c r="E82" s="20"/>
      <c r="F82" s="20"/>
      <c r="H82" s="7">
        <f t="shared" si="16"/>
        <v>0</v>
      </c>
      <c r="I82" s="23"/>
      <c r="J82" s="20"/>
      <c r="K82" s="20"/>
      <c r="L82" s="20"/>
      <c r="M82" s="20"/>
      <c r="O82" s="50"/>
      <c r="P82" s="51"/>
    </row>
    <row r="83" spans="1:16" ht="15">
      <c r="A83" s="1" t="s">
        <v>10</v>
      </c>
      <c r="B83" s="43"/>
      <c r="C83" s="44"/>
      <c r="D83" s="23"/>
      <c r="E83" s="20"/>
      <c r="F83" s="20"/>
      <c r="H83" s="7">
        <f t="shared" si="16"/>
        <v>0</v>
      </c>
      <c r="I83" s="23"/>
      <c r="J83" s="20"/>
      <c r="K83" s="20"/>
      <c r="L83" s="20"/>
      <c r="M83" s="20"/>
      <c r="O83" s="50"/>
      <c r="P83" s="51"/>
    </row>
    <row r="84" spans="1:16" ht="15">
      <c r="A84" s="1" t="s">
        <v>27</v>
      </c>
      <c r="B84" s="43"/>
      <c r="C84" s="43"/>
      <c r="D84" s="20"/>
      <c r="E84" s="20"/>
      <c r="F84" s="20"/>
      <c r="H84" s="7">
        <f t="shared" si="16"/>
        <v>0</v>
      </c>
      <c r="I84" s="20"/>
      <c r="J84" s="20"/>
      <c r="K84" s="20"/>
      <c r="L84" s="20"/>
      <c r="M84" s="20"/>
      <c r="O84" s="50"/>
      <c r="P84" s="51"/>
    </row>
    <row r="85" spans="1:16" ht="15">
      <c r="A85" s="79" t="s">
        <v>69</v>
      </c>
      <c r="B85" s="43"/>
      <c r="C85" s="43">
        <f>C84/4</f>
        <v>0</v>
      </c>
      <c r="D85" s="20" t="s">
        <v>70</v>
      </c>
      <c r="E85" s="20"/>
      <c r="F85" s="20"/>
      <c r="H85" s="7">
        <f>C85*$N$4</f>
        <v>0</v>
      </c>
      <c r="I85" s="20"/>
      <c r="J85" s="20"/>
      <c r="K85" s="20"/>
      <c r="L85" s="20"/>
      <c r="M85" s="20"/>
      <c r="O85" s="50"/>
      <c r="P85" s="51"/>
    </row>
    <row r="86" spans="1:16" ht="15">
      <c r="A86" s="1" t="s">
        <v>26</v>
      </c>
      <c r="B86" s="43"/>
      <c r="C86" s="43"/>
      <c r="D86" s="20"/>
      <c r="E86" s="20"/>
      <c r="F86" s="20"/>
      <c r="H86" s="7">
        <f t="shared" si="16"/>
        <v>0</v>
      </c>
      <c r="I86" s="20"/>
      <c r="J86" s="20"/>
      <c r="K86" s="20"/>
      <c r="L86" s="20"/>
      <c r="M86" s="20"/>
      <c r="O86" s="50"/>
      <c r="P86" s="51"/>
    </row>
    <row r="87" spans="1:16" ht="15">
      <c r="A87" s="1" t="s">
        <v>28</v>
      </c>
      <c r="B87" s="43"/>
      <c r="C87" s="43"/>
      <c r="D87" s="20"/>
      <c r="E87" s="20"/>
      <c r="F87" s="20"/>
      <c r="H87" s="7">
        <f t="shared" si="16"/>
        <v>0</v>
      </c>
      <c r="I87" s="20"/>
      <c r="J87" s="20"/>
      <c r="K87" s="20"/>
      <c r="L87" s="20"/>
      <c r="M87" s="20"/>
      <c r="O87" s="50"/>
      <c r="P87" s="51"/>
    </row>
    <row r="88" spans="1:16" ht="15">
      <c r="A88" s="1" t="s">
        <v>60</v>
      </c>
      <c r="B88" s="43"/>
      <c r="C88" s="43"/>
      <c r="D88" s="20"/>
      <c r="E88" s="20"/>
      <c r="F88" s="20"/>
      <c r="H88" s="7">
        <f t="shared" si="16"/>
        <v>0</v>
      </c>
      <c r="I88" s="20"/>
      <c r="J88" s="20"/>
      <c r="K88" s="20"/>
      <c r="L88" s="20"/>
      <c r="M88" s="20"/>
      <c r="O88" s="50"/>
      <c r="P88" s="51"/>
    </row>
    <row r="89" spans="1:16" ht="15">
      <c r="A89" s="1" t="s">
        <v>30</v>
      </c>
      <c r="B89" s="43"/>
      <c r="C89" s="43"/>
      <c r="D89" s="20"/>
      <c r="E89" s="20"/>
      <c r="F89" s="20"/>
      <c r="H89" s="7">
        <f t="shared" si="16"/>
        <v>0</v>
      </c>
      <c r="I89" s="20"/>
      <c r="J89" s="20"/>
      <c r="K89" s="20"/>
      <c r="L89" s="20"/>
      <c r="M89" s="20"/>
      <c r="O89" s="50"/>
      <c r="P89" s="51"/>
    </row>
    <row r="90" spans="1:16" ht="15">
      <c r="A90" s="1" t="s">
        <v>31</v>
      </c>
      <c r="B90" s="43"/>
      <c r="C90" s="43"/>
      <c r="D90" s="20"/>
      <c r="E90" s="20"/>
      <c r="F90" s="20"/>
      <c r="H90" s="7">
        <f t="shared" si="16"/>
        <v>0</v>
      </c>
      <c r="I90" s="20"/>
      <c r="J90" s="20"/>
      <c r="K90" s="20"/>
      <c r="L90" s="20"/>
      <c r="M90" s="20"/>
      <c r="O90" s="50"/>
      <c r="P90" s="51"/>
    </row>
    <row r="91" spans="1:16" ht="15">
      <c r="A91" s="59" t="s">
        <v>32</v>
      </c>
      <c r="B91" s="43"/>
      <c r="C91" s="43"/>
      <c r="D91" s="28"/>
      <c r="E91" s="20"/>
      <c r="F91" s="20"/>
      <c r="H91" s="7">
        <f t="shared" si="16"/>
        <v>0</v>
      </c>
      <c r="I91" s="66">
        <f>ROUND(D91*$N$4,0)</f>
        <v>0</v>
      </c>
      <c r="J91" s="20"/>
      <c r="K91" s="20"/>
      <c r="L91" s="20"/>
      <c r="M91" s="20"/>
      <c r="O91" s="50"/>
      <c r="P91" s="51"/>
    </row>
    <row r="92" spans="1:21" ht="15">
      <c r="A92" s="59" t="s">
        <v>33</v>
      </c>
      <c r="B92" s="43"/>
      <c r="C92" s="43"/>
      <c r="D92" s="32"/>
      <c r="E92" s="20"/>
      <c r="F92" s="20"/>
      <c r="H92" s="7">
        <f t="shared" si="16"/>
        <v>0</v>
      </c>
      <c r="I92" s="78">
        <f>ROUND(D92*$N$4,0)</f>
        <v>0</v>
      </c>
      <c r="J92" s="20"/>
      <c r="K92" s="20"/>
      <c r="L92" s="20"/>
      <c r="M92" s="20"/>
      <c r="O92" s="50"/>
      <c r="P92" s="51"/>
      <c r="R92" s="80" t="s">
        <v>44</v>
      </c>
      <c r="S92" s="80"/>
      <c r="T92" s="80" t="s">
        <v>43</v>
      </c>
      <c r="U92" s="80"/>
    </row>
    <row r="93" spans="1:21" ht="15">
      <c r="A93" s="1" t="s">
        <v>13</v>
      </c>
      <c r="B93" s="43"/>
      <c r="C93" s="43"/>
      <c r="D93" s="20"/>
      <c r="E93" s="28"/>
      <c r="F93" s="28"/>
      <c r="H93" s="7">
        <f>C93*$N$4</f>
        <v>0</v>
      </c>
      <c r="I93" s="20"/>
      <c r="J93" s="8">
        <f>ROUND(E93*$N$4,0)</f>
        <v>0</v>
      </c>
      <c r="K93" s="9">
        <f>S93</f>
        <v>0</v>
      </c>
      <c r="L93" s="10" t="s">
        <v>47</v>
      </c>
      <c r="M93" s="11">
        <f>ROUND(U93*15/5,0)</f>
        <v>0</v>
      </c>
      <c r="O93" s="50"/>
      <c r="P93" s="51"/>
      <c r="R93" s="69">
        <f aca="true" t="shared" si="17" ref="R93:S104">INT(E93*$N$4)</f>
        <v>0</v>
      </c>
      <c r="S93" s="69">
        <f t="shared" si="17"/>
        <v>0</v>
      </c>
      <c r="T93" s="69">
        <f>MOD(E93*$N$4,5)</f>
        <v>0</v>
      </c>
      <c r="U93" s="69">
        <f>F93*$N$4-S93</f>
        <v>0</v>
      </c>
    </row>
    <row r="94" spans="1:21" ht="15">
      <c r="A94" s="1" t="s">
        <v>64</v>
      </c>
      <c r="B94" s="43"/>
      <c r="C94" s="43">
        <v>10</v>
      </c>
      <c r="D94" s="20"/>
      <c r="E94" s="30"/>
      <c r="F94" s="30"/>
      <c r="H94" s="7">
        <f>C94*$N$4</f>
        <v>4.918032786885246</v>
      </c>
      <c r="I94" s="20"/>
      <c r="J94" s="12">
        <f>ROUND(E94*$N$4,0)</f>
        <v>0</v>
      </c>
      <c r="K94" s="13">
        <f>S94</f>
        <v>0</v>
      </c>
      <c r="L94" s="14" t="s">
        <v>47</v>
      </c>
      <c r="M94" s="15">
        <f>ROUND(U94*15/5,0)</f>
        <v>0</v>
      </c>
      <c r="O94" s="50">
        <v>5</v>
      </c>
      <c r="P94" s="51" t="s">
        <v>81</v>
      </c>
      <c r="R94" s="69">
        <f t="shared" si="17"/>
        <v>0</v>
      </c>
      <c r="S94" s="69">
        <f t="shared" si="17"/>
        <v>0</v>
      </c>
      <c r="T94" s="69">
        <f>MOD(E94*$N$4,5)</f>
        <v>0</v>
      </c>
      <c r="U94" s="69">
        <f>F94*$N$4-S94</f>
        <v>0</v>
      </c>
    </row>
    <row r="95" spans="1:21" ht="15">
      <c r="A95" s="1" t="s">
        <v>29</v>
      </c>
      <c r="B95" s="43"/>
      <c r="C95" s="43"/>
      <c r="D95" s="20"/>
      <c r="E95" s="30"/>
      <c r="F95" s="30"/>
      <c r="H95" s="7">
        <f>C95*$N$4</f>
        <v>0</v>
      </c>
      <c r="I95" s="20"/>
      <c r="J95" s="12">
        <f>ROUND(E95*$N$4,0)</f>
        <v>0</v>
      </c>
      <c r="K95" s="13">
        <f>S95</f>
        <v>0</v>
      </c>
      <c r="L95" s="14" t="s">
        <v>47</v>
      </c>
      <c r="M95" s="15">
        <f>ROUND(U95*15/5,0)</f>
        <v>0</v>
      </c>
      <c r="O95" s="50"/>
      <c r="P95" s="51"/>
      <c r="R95" s="69">
        <f t="shared" si="17"/>
        <v>0</v>
      </c>
      <c r="S95" s="69">
        <f t="shared" si="17"/>
        <v>0</v>
      </c>
      <c r="T95" s="69">
        <f>MOD(E95*$N$4,5)</f>
        <v>0</v>
      </c>
      <c r="U95" s="69">
        <f aca="true" t="shared" si="18" ref="U95:U105">F95*$N$4-S95</f>
        <v>0</v>
      </c>
    </row>
    <row r="96" spans="1:21" ht="15">
      <c r="A96" s="1" t="s">
        <v>9</v>
      </c>
      <c r="B96" s="43" t="s">
        <v>78</v>
      </c>
      <c r="C96" s="43">
        <v>110</v>
      </c>
      <c r="D96" s="20"/>
      <c r="E96" s="30"/>
      <c r="F96" s="30"/>
      <c r="H96" s="7">
        <f t="shared" si="16"/>
        <v>54.09836065573771</v>
      </c>
      <c r="I96" s="20"/>
      <c r="J96" s="12">
        <f aca="true" t="shared" si="19" ref="J96:J104">ROUND(E96*$N$4,0)</f>
        <v>0</v>
      </c>
      <c r="K96" s="13">
        <f aca="true" t="shared" si="20" ref="K96:K104">S96</f>
        <v>0</v>
      </c>
      <c r="L96" s="14" t="s">
        <v>47</v>
      </c>
      <c r="M96" s="15">
        <f aca="true" t="shared" si="21" ref="M96:M104">ROUND(U96*15/5,0)</f>
        <v>0</v>
      </c>
      <c r="O96" s="50">
        <v>55</v>
      </c>
      <c r="P96" s="51" t="s">
        <v>81</v>
      </c>
      <c r="R96" s="69">
        <f t="shared" si="17"/>
        <v>0</v>
      </c>
      <c r="S96" s="69">
        <f t="shared" si="17"/>
        <v>0</v>
      </c>
      <c r="T96" s="69">
        <f>MOD(E96*$N$4,5)</f>
        <v>0</v>
      </c>
      <c r="U96" s="69">
        <f t="shared" si="18"/>
        <v>0</v>
      </c>
    </row>
    <row r="97" spans="1:21" ht="15">
      <c r="A97" s="1" t="s">
        <v>34</v>
      </c>
      <c r="B97" s="43"/>
      <c r="C97" s="43"/>
      <c r="D97" s="20"/>
      <c r="E97" s="30"/>
      <c r="F97" s="30"/>
      <c r="H97" s="7">
        <f t="shared" si="16"/>
        <v>0</v>
      </c>
      <c r="I97" s="20"/>
      <c r="J97" s="12">
        <f t="shared" si="19"/>
        <v>0</v>
      </c>
      <c r="K97" s="13">
        <f t="shared" si="20"/>
        <v>0</v>
      </c>
      <c r="L97" s="14" t="s">
        <v>47</v>
      </c>
      <c r="M97" s="15">
        <f t="shared" si="21"/>
        <v>0</v>
      </c>
      <c r="O97" s="50"/>
      <c r="P97" s="51"/>
      <c r="R97" s="69">
        <f t="shared" si="17"/>
        <v>0</v>
      </c>
      <c r="S97" s="69">
        <f t="shared" si="17"/>
        <v>0</v>
      </c>
      <c r="T97" s="69">
        <f aca="true" t="shared" si="22" ref="T97:T104">MOD(E97*$N$4,5)</f>
        <v>0</v>
      </c>
      <c r="U97" s="69">
        <f t="shared" si="18"/>
        <v>0</v>
      </c>
    </row>
    <row r="98" spans="1:21" ht="15">
      <c r="A98" s="1" t="s">
        <v>35</v>
      </c>
      <c r="B98" s="43"/>
      <c r="C98" s="43"/>
      <c r="D98" s="20"/>
      <c r="E98" s="30"/>
      <c r="F98" s="30"/>
      <c r="H98" s="7">
        <f t="shared" si="16"/>
        <v>0</v>
      </c>
      <c r="I98" s="20"/>
      <c r="J98" s="12">
        <f t="shared" si="19"/>
        <v>0</v>
      </c>
      <c r="K98" s="13">
        <f t="shared" si="20"/>
        <v>0</v>
      </c>
      <c r="L98" s="14" t="s">
        <v>47</v>
      </c>
      <c r="M98" s="15">
        <f t="shared" si="21"/>
        <v>0</v>
      </c>
      <c r="O98" s="50"/>
      <c r="P98" s="51"/>
      <c r="R98" s="69">
        <f t="shared" si="17"/>
        <v>0</v>
      </c>
      <c r="S98" s="69">
        <f t="shared" si="17"/>
        <v>0</v>
      </c>
      <c r="T98" s="69">
        <f t="shared" si="22"/>
        <v>0</v>
      </c>
      <c r="U98" s="69">
        <f t="shared" si="18"/>
        <v>0</v>
      </c>
    </row>
    <row r="99" spans="1:21" ht="15">
      <c r="A99" s="1" t="s">
        <v>37</v>
      </c>
      <c r="B99" s="43"/>
      <c r="C99" s="43"/>
      <c r="D99" s="20"/>
      <c r="E99" s="30"/>
      <c r="F99" s="30"/>
      <c r="H99" s="7">
        <f t="shared" si="16"/>
        <v>0</v>
      </c>
      <c r="I99" s="20"/>
      <c r="J99" s="12">
        <f t="shared" si="19"/>
        <v>0</v>
      </c>
      <c r="K99" s="13">
        <f t="shared" si="20"/>
        <v>0</v>
      </c>
      <c r="L99" s="14" t="s">
        <v>47</v>
      </c>
      <c r="M99" s="15">
        <f t="shared" si="21"/>
        <v>0</v>
      </c>
      <c r="O99" s="50"/>
      <c r="P99" s="51"/>
      <c r="R99" s="69">
        <f t="shared" si="17"/>
        <v>0</v>
      </c>
      <c r="S99" s="69">
        <f t="shared" si="17"/>
        <v>0</v>
      </c>
      <c r="T99" s="69">
        <f t="shared" si="22"/>
        <v>0</v>
      </c>
      <c r="U99" s="69">
        <f t="shared" si="18"/>
        <v>0</v>
      </c>
    </row>
    <row r="100" spans="1:21" ht="15">
      <c r="A100" s="1" t="s">
        <v>36</v>
      </c>
      <c r="B100" s="43"/>
      <c r="C100" s="43"/>
      <c r="D100" s="20"/>
      <c r="E100" s="30"/>
      <c r="F100" s="30"/>
      <c r="H100" s="7">
        <f t="shared" si="16"/>
        <v>0</v>
      </c>
      <c r="I100" s="20"/>
      <c r="J100" s="12">
        <f t="shared" si="19"/>
        <v>0</v>
      </c>
      <c r="K100" s="13">
        <f t="shared" si="20"/>
        <v>0</v>
      </c>
      <c r="L100" s="14" t="s">
        <v>47</v>
      </c>
      <c r="M100" s="15">
        <f t="shared" si="21"/>
        <v>0</v>
      </c>
      <c r="O100" s="50"/>
      <c r="P100" s="51"/>
      <c r="R100" s="69">
        <f t="shared" si="17"/>
        <v>0</v>
      </c>
      <c r="S100" s="69">
        <f t="shared" si="17"/>
        <v>0</v>
      </c>
      <c r="T100" s="69">
        <f t="shared" si="22"/>
        <v>0</v>
      </c>
      <c r="U100" s="69">
        <f t="shared" si="18"/>
        <v>0</v>
      </c>
    </row>
    <row r="101" spans="1:21" ht="15">
      <c r="A101" s="1" t="s">
        <v>12</v>
      </c>
      <c r="B101" s="43"/>
      <c r="C101" s="44"/>
      <c r="D101" s="20"/>
      <c r="E101" s="30"/>
      <c r="F101" s="30"/>
      <c r="H101" s="7">
        <f>C101*$N$4</f>
        <v>0</v>
      </c>
      <c r="I101" s="20"/>
      <c r="J101" s="12">
        <f t="shared" si="19"/>
        <v>0</v>
      </c>
      <c r="K101" s="13">
        <f t="shared" si="20"/>
        <v>0</v>
      </c>
      <c r="L101" s="14" t="s">
        <v>47</v>
      </c>
      <c r="M101" s="15">
        <f t="shared" si="21"/>
        <v>0</v>
      </c>
      <c r="O101" s="50"/>
      <c r="P101" s="51"/>
      <c r="R101" s="69">
        <f t="shared" si="17"/>
        <v>0</v>
      </c>
      <c r="S101" s="69">
        <f t="shared" si="17"/>
        <v>0</v>
      </c>
      <c r="T101" s="69">
        <f t="shared" si="22"/>
        <v>0</v>
      </c>
      <c r="U101" s="69">
        <f t="shared" si="18"/>
        <v>0</v>
      </c>
    </row>
    <row r="102" spans="1:21" ht="15">
      <c r="A102" s="1" t="s">
        <v>63</v>
      </c>
      <c r="B102" s="43"/>
      <c r="C102" s="44"/>
      <c r="D102" s="20"/>
      <c r="E102" s="30"/>
      <c r="F102" s="30"/>
      <c r="H102" s="7">
        <f>C102*$N$4</f>
        <v>0</v>
      </c>
      <c r="I102" s="20"/>
      <c r="J102" s="12">
        <f t="shared" si="19"/>
        <v>0</v>
      </c>
      <c r="K102" s="13">
        <f t="shared" si="20"/>
        <v>0</v>
      </c>
      <c r="L102" s="14" t="s">
        <v>47</v>
      </c>
      <c r="M102" s="15">
        <f t="shared" si="21"/>
        <v>0</v>
      </c>
      <c r="O102" s="50"/>
      <c r="P102" s="51"/>
      <c r="R102" s="69">
        <f t="shared" si="17"/>
        <v>0</v>
      </c>
      <c r="S102" s="69">
        <f t="shared" si="17"/>
        <v>0</v>
      </c>
      <c r="T102" s="69">
        <f t="shared" si="22"/>
        <v>0</v>
      </c>
      <c r="U102" s="69">
        <f t="shared" si="18"/>
        <v>0</v>
      </c>
    </row>
    <row r="103" spans="1:21" ht="15">
      <c r="A103" s="1" t="s">
        <v>79</v>
      </c>
      <c r="B103" s="43" t="s">
        <v>80</v>
      </c>
      <c r="C103" s="43">
        <v>20</v>
      </c>
      <c r="D103" s="20"/>
      <c r="E103" s="30"/>
      <c r="F103" s="30"/>
      <c r="H103" s="7">
        <f t="shared" si="16"/>
        <v>9.836065573770492</v>
      </c>
      <c r="I103" s="20"/>
      <c r="J103" s="12">
        <f t="shared" si="19"/>
        <v>0</v>
      </c>
      <c r="K103" s="13">
        <f t="shared" si="20"/>
        <v>0</v>
      </c>
      <c r="L103" s="14" t="s">
        <v>47</v>
      </c>
      <c r="M103" s="15">
        <f t="shared" si="21"/>
        <v>0</v>
      </c>
      <c r="O103" s="50">
        <v>10</v>
      </c>
      <c r="P103" s="51" t="s">
        <v>81</v>
      </c>
      <c r="R103" s="69">
        <f t="shared" si="17"/>
        <v>0</v>
      </c>
      <c r="S103" s="69">
        <f t="shared" si="17"/>
        <v>0</v>
      </c>
      <c r="T103" s="69">
        <f t="shared" si="22"/>
        <v>0</v>
      </c>
      <c r="U103" s="69">
        <f t="shared" si="18"/>
        <v>0</v>
      </c>
    </row>
    <row r="104" spans="1:21" ht="15">
      <c r="A104" s="1" t="s">
        <v>51</v>
      </c>
      <c r="B104" s="43"/>
      <c r="C104" s="43"/>
      <c r="D104" s="20"/>
      <c r="E104" s="30"/>
      <c r="F104" s="30"/>
      <c r="H104" s="7">
        <f t="shared" si="16"/>
        <v>0</v>
      </c>
      <c r="I104" s="20"/>
      <c r="J104" s="12">
        <f t="shared" si="19"/>
        <v>0</v>
      </c>
      <c r="K104" s="13">
        <f t="shared" si="20"/>
        <v>0</v>
      </c>
      <c r="L104" s="14" t="s">
        <v>47</v>
      </c>
      <c r="M104" s="15">
        <f t="shared" si="21"/>
        <v>0</v>
      </c>
      <c r="O104" s="50"/>
      <c r="P104" s="51"/>
      <c r="R104" s="69">
        <f t="shared" si="17"/>
        <v>0</v>
      </c>
      <c r="S104" s="69">
        <f t="shared" si="17"/>
        <v>0</v>
      </c>
      <c r="T104" s="69">
        <f t="shared" si="22"/>
        <v>0</v>
      </c>
      <c r="U104" s="69">
        <f t="shared" si="18"/>
        <v>0</v>
      </c>
    </row>
    <row r="105" spans="1:21" ht="15">
      <c r="A105" s="1" t="s">
        <v>52</v>
      </c>
      <c r="B105" s="43"/>
      <c r="C105" s="43"/>
      <c r="D105" s="20"/>
      <c r="E105" s="32"/>
      <c r="F105" s="32"/>
      <c r="H105" s="7">
        <f>C105*$N$4</f>
        <v>0</v>
      </c>
      <c r="I105" s="20"/>
      <c r="J105" s="16">
        <f>ROUND(E105*$N$4,0)</f>
        <v>0</v>
      </c>
      <c r="K105" s="17">
        <f>S105</f>
        <v>0</v>
      </c>
      <c r="L105" s="18" t="s">
        <v>47</v>
      </c>
      <c r="M105" s="19">
        <f>ROUND(U105*15/5,0)</f>
        <v>0</v>
      </c>
      <c r="O105" s="50"/>
      <c r="P105" s="51"/>
      <c r="R105" s="69">
        <f>INT(E105*$N$4)</f>
        <v>0</v>
      </c>
      <c r="S105" s="69">
        <f>INT(F105*$N$4)</f>
        <v>0</v>
      </c>
      <c r="T105" s="69">
        <f>MOD(E105*$N$4,5)</f>
        <v>0</v>
      </c>
      <c r="U105" s="69">
        <f t="shared" si="18"/>
        <v>0</v>
      </c>
    </row>
    <row r="106" ht="29.25" customHeight="1">
      <c r="A106" s="1"/>
    </row>
    <row r="107" spans="1:21" s="1" customFormat="1" ht="15">
      <c r="A107" s="1" t="s">
        <v>41</v>
      </c>
      <c r="C107" s="36">
        <f>SUM(C6:C106)</f>
        <v>1828</v>
      </c>
      <c r="H107" s="21">
        <f>SUM(H8:H105)</f>
        <v>899.0163934426229</v>
      </c>
      <c r="O107" s="56">
        <f>SUM(O8:O105)</f>
        <v>914</v>
      </c>
      <c r="P107" s="37"/>
      <c r="R107" s="27"/>
      <c r="S107" s="27"/>
      <c r="T107" s="27"/>
      <c r="U107" s="27"/>
    </row>
    <row r="108" spans="1:16" ht="21" customHeight="1">
      <c r="A108" s="1"/>
      <c r="O108" s="57"/>
      <c r="P108" s="42"/>
    </row>
    <row r="109" spans="1:21" s="1" customFormat="1" ht="15">
      <c r="A109" s="1" t="s">
        <v>38</v>
      </c>
      <c r="C109" s="21">
        <f>100*(C110+C111)/C110</f>
        <v>172.69155206286837</v>
      </c>
      <c r="D109" s="37"/>
      <c r="H109" s="21">
        <f>100*(H110+H111)/H110</f>
        <v>172.69155206286837</v>
      </c>
      <c r="I109" s="2"/>
      <c r="O109" s="56">
        <f>100*(O110+O111)/O110</f>
        <v>172.69155206286837</v>
      </c>
      <c r="P109" s="37"/>
      <c r="R109" s="27"/>
      <c r="S109" s="27"/>
      <c r="T109" s="27"/>
      <c r="U109" s="27"/>
    </row>
    <row r="110" spans="1:16" ht="15" hidden="1">
      <c r="A110" s="1" t="s">
        <v>39</v>
      </c>
      <c r="C110" s="6">
        <f>SUM(C8:C13)+SUM(C47:C59)+SUM(C26:C32)+SUM(C69:C78)</f>
        <v>1018</v>
      </c>
      <c r="D110" s="20"/>
      <c r="H110" s="35">
        <f>SUM(H8:H13)+SUM(H47:H59)+SUM(H26:H32)+SUM(H69:H78)</f>
        <v>500.655737704918</v>
      </c>
      <c r="O110" s="58">
        <f>SUM(O8:O13)+SUM(O47:O59)+SUM(O26:O32)+SUM(O69:O78)</f>
        <v>509</v>
      </c>
      <c r="P110" s="20"/>
    </row>
    <row r="111" spans="1:16" ht="15" hidden="1">
      <c r="A111" s="1" t="s">
        <v>40</v>
      </c>
      <c r="C111" s="6">
        <f>SUM(C96:C100)+SUM(C37:C39)+SUM(C65)+SUM(C14:C16)</f>
        <v>740</v>
      </c>
      <c r="D111" s="20"/>
      <c r="H111" s="35">
        <f>SUM(H96:H100)+SUM(H37:H39)+SUM(H65)+SUM(H14:H16)</f>
        <v>363.9344262295082</v>
      </c>
      <c r="O111" s="58">
        <f>SUM(O96:O100)+SUM(O37:O39)+SUM(O65)+SUM(O14:O16)</f>
        <v>370</v>
      </c>
      <c r="P111" s="20"/>
    </row>
    <row r="112" ht="14.25" collapsed="1"/>
    <row r="113" ht="14.25">
      <c r="D113" t="s">
        <v>71</v>
      </c>
    </row>
    <row r="114" ht="14.25">
      <c r="D114" t="s">
        <v>72</v>
      </c>
    </row>
  </sheetData>
  <sheetProtection sheet="1" objects="1" scenarios="1" insertRows="0" deleteRows="0" sort="0"/>
  <mergeCells count="18">
    <mergeCell ref="O67:P67"/>
    <mergeCell ref="R92:S92"/>
    <mergeCell ref="B2:P2"/>
    <mergeCell ref="H4:J4"/>
    <mergeCell ref="L4:M4"/>
    <mergeCell ref="N4:O4"/>
    <mergeCell ref="K6:M6"/>
    <mergeCell ref="O6:P6"/>
    <mergeCell ref="T92:U92"/>
    <mergeCell ref="R18:S18"/>
    <mergeCell ref="T18:U18"/>
    <mergeCell ref="K24:M24"/>
    <mergeCell ref="O24:P24"/>
    <mergeCell ref="R36:S36"/>
    <mergeCell ref="T36:U36"/>
    <mergeCell ref="K45:M45"/>
    <mergeCell ref="O45:P45"/>
    <mergeCell ref="K67:M67"/>
  </mergeCells>
  <printOptions/>
  <pageMargins left="0.18" right="0.18" top="0.7480314960629921" bottom="0.7480314960629921" header="0.31496062992125984" footer="0.31496062992125984"/>
  <pageSetup horizontalDpi="600" verticalDpi="600" orientation="landscape" paperSize="9" r:id="rId2"/>
  <rowBreaks count="3" manualBreakCount="3">
    <brk id="23" max="255" man="1"/>
    <brk id="44" max="255" man="1"/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sengpiel</dc:creator>
  <cp:keywords/>
  <dc:description/>
  <cp:lastModifiedBy>sengpiel</cp:lastModifiedBy>
  <cp:lastPrinted>2013-01-17T10:49:59Z</cp:lastPrinted>
  <dcterms:created xsi:type="dcterms:W3CDTF">2013-01-15T16:48:24Z</dcterms:created>
  <dcterms:modified xsi:type="dcterms:W3CDTF">2013-01-28T15:55:22Z</dcterms:modified>
  <cp:category/>
  <cp:version/>
  <cp:contentType/>
  <cp:contentStatus/>
</cp:coreProperties>
</file>